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7400" windowHeight="11760"/>
  </bookViews>
  <sheets>
    <sheet name="Роспись расходов" sheetId="1" r:id="rId1"/>
  </sheets>
  <definedNames>
    <definedName name="BFT_Print_Titles" localSheetId="0">'Роспись расходов'!$12:$14</definedName>
    <definedName name="LAST_CELL" localSheetId="0">'Роспись расходов'!#REF!</definedName>
  </definedNames>
  <calcPr calcId="124519"/>
</workbook>
</file>

<file path=xl/calcChain.xml><?xml version="1.0" encoding="utf-8"?>
<calcChain xmlns="http://schemas.openxmlformats.org/spreadsheetml/2006/main">
  <c r="I149" i="1"/>
  <c r="I119"/>
  <c r="I38"/>
  <c r="I86"/>
  <c r="I85" s="1"/>
  <c r="I91"/>
  <c r="I90" s="1"/>
  <c r="I40"/>
  <c r="I59"/>
  <c r="I58" s="1"/>
  <c r="I171"/>
  <c r="I143"/>
  <c r="I134"/>
  <c r="J72"/>
  <c r="J71" s="1"/>
  <c r="J70" s="1"/>
  <c r="J69" s="1"/>
  <c r="K72"/>
  <c r="K71" s="1"/>
  <c r="K70" s="1"/>
  <c r="K69" s="1"/>
  <c r="I72"/>
  <c r="I71" s="1"/>
  <c r="I70" s="1"/>
  <c r="I69" s="1"/>
  <c r="J161"/>
  <c r="J160" s="1"/>
  <c r="J159" s="1"/>
  <c r="K161"/>
  <c r="K160" s="1"/>
  <c r="K159" s="1"/>
  <c r="I161"/>
  <c r="I160" s="1"/>
  <c r="I159" s="1"/>
  <c r="I110"/>
  <c r="K91"/>
  <c r="K90" s="1"/>
  <c r="J91"/>
  <c r="J90" s="1"/>
  <c r="K86"/>
  <c r="J86"/>
  <c r="K85"/>
  <c r="J85"/>
  <c r="J83"/>
  <c r="J82" s="1"/>
  <c r="K83"/>
  <c r="K82" s="1"/>
  <c r="I83"/>
  <c r="I82" s="1"/>
  <c r="J36" l="1"/>
  <c r="K36"/>
  <c r="K171" l="1"/>
  <c r="J171"/>
  <c r="J40"/>
  <c r="K169"/>
  <c r="J169"/>
  <c r="K96"/>
  <c r="K95" s="1"/>
  <c r="J96"/>
  <c r="J95" s="1"/>
  <c r="J102"/>
  <c r="K102"/>
  <c r="I102"/>
  <c r="J104"/>
  <c r="K104"/>
  <c r="I104"/>
  <c r="J110"/>
  <c r="J109" s="1"/>
  <c r="J108" s="1"/>
  <c r="J107" s="1"/>
  <c r="J106" s="1"/>
  <c r="K110"/>
  <c r="K109" s="1"/>
  <c r="K108" s="1"/>
  <c r="K107" s="1"/>
  <c r="K106" s="1"/>
  <c r="I109"/>
  <c r="I108" s="1"/>
  <c r="I107" s="1"/>
  <c r="I106" s="1"/>
  <c r="J119"/>
  <c r="J118" s="1"/>
  <c r="J117" s="1"/>
  <c r="J116" s="1"/>
  <c r="J115" s="1"/>
  <c r="K119"/>
  <c r="K118" s="1"/>
  <c r="K117" s="1"/>
  <c r="K116" s="1"/>
  <c r="K115" s="1"/>
  <c r="I118"/>
  <c r="I117" s="1"/>
  <c r="I116" s="1"/>
  <c r="I115" s="1"/>
  <c r="J134"/>
  <c r="J133" s="1"/>
  <c r="J132" s="1"/>
  <c r="K134"/>
  <c r="K133" s="1"/>
  <c r="K132" s="1"/>
  <c r="I133"/>
  <c r="I132" s="1"/>
  <c r="J157"/>
  <c r="K157"/>
  <c r="I157"/>
  <c r="I156" s="1"/>
  <c r="J149"/>
  <c r="J148" s="1"/>
  <c r="K149"/>
  <c r="K148" s="1"/>
  <c r="I148"/>
  <c r="J143"/>
  <c r="J142" s="1"/>
  <c r="K143"/>
  <c r="K142" s="1"/>
  <c r="I142"/>
  <c r="J140"/>
  <c r="J139" s="1"/>
  <c r="K140"/>
  <c r="K139" s="1"/>
  <c r="I140"/>
  <c r="I139" s="1"/>
  <c r="J167"/>
  <c r="K167"/>
  <c r="I169"/>
  <c r="I167"/>
  <c r="J183"/>
  <c r="K183"/>
  <c r="I184"/>
  <c r="I183" s="1"/>
  <c r="J187"/>
  <c r="K187"/>
  <c r="I187"/>
  <c r="I186" s="1"/>
  <c r="J77"/>
  <c r="K77"/>
  <c r="J79"/>
  <c r="K79"/>
  <c r="I79"/>
  <c r="I77"/>
  <c r="J76" l="1"/>
  <c r="J75" s="1"/>
  <c r="J74" s="1"/>
  <c r="K76"/>
  <c r="K75" s="1"/>
  <c r="K74" s="1"/>
  <c r="I166"/>
  <c r="I165" s="1"/>
  <c r="I164" s="1"/>
  <c r="I163" s="1"/>
  <c r="I76"/>
  <c r="I75" s="1"/>
  <c r="I74" s="1"/>
  <c r="I138"/>
  <c r="I137" s="1"/>
  <c r="I136" s="1"/>
  <c r="K101"/>
  <c r="K100" s="1"/>
  <c r="K99" s="1"/>
  <c r="K98" s="1"/>
  <c r="K138"/>
  <c r="K137" s="1"/>
  <c r="K136" s="1"/>
  <c r="K166"/>
  <c r="K165" s="1"/>
  <c r="K164" s="1"/>
  <c r="K163" s="1"/>
  <c r="J166"/>
  <c r="J165" s="1"/>
  <c r="J164" s="1"/>
  <c r="J163" s="1"/>
  <c r="J101"/>
  <c r="J100" s="1"/>
  <c r="J99" s="1"/>
  <c r="J98" s="1"/>
  <c r="I101"/>
  <c r="I100" s="1"/>
  <c r="I99" s="1"/>
  <c r="I98" s="1"/>
  <c r="J138"/>
  <c r="J137" s="1"/>
  <c r="J136" s="1"/>
  <c r="J66"/>
  <c r="J65" s="1"/>
  <c r="J64" s="1"/>
  <c r="J63" s="1"/>
  <c r="K66"/>
  <c r="K65" s="1"/>
  <c r="K64" s="1"/>
  <c r="K63" s="1"/>
  <c r="I66"/>
  <c r="I65" s="1"/>
  <c r="I64" s="1"/>
  <c r="I63" s="1"/>
  <c r="I56"/>
  <c r="I55" s="1"/>
  <c r="J51"/>
  <c r="K51"/>
  <c r="I51"/>
  <c r="J54"/>
  <c r="K54"/>
  <c r="K40"/>
  <c r="J38"/>
  <c r="J35" s="1"/>
  <c r="J34" s="1"/>
  <c r="K38"/>
  <c r="K35" s="1"/>
  <c r="K34" s="1"/>
  <c r="I36"/>
  <c r="J31"/>
  <c r="K31"/>
  <c r="I31"/>
  <c r="J29"/>
  <c r="J28" s="1"/>
  <c r="J27" s="1"/>
  <c r="J26" s="1"/>
  <c r="K29"/>
  <c r="K28" s="1"/>
  <c r="K27" s="1"/>
  <c r="K26" s="1"/>
  <c r="I29"/>
  <c r="I28" s="1"/>
  <c r="I27" s="1"/>
  <c r="I26" s="1"/>
  <c r="I35" l="1"/>
  <c r="I34" s="1"/>
  <c r="I33" s="1"/>
  <c r="I54"/>
  <c r="K33"/>
  <c r="J33"/>
  <c r="J25" s="1"/>
  <c r="J24" s="1"/>
  <c r="J23" s="1"/>
  <c r="J21" s="1"/>
  <c r="K25"/>
  <c r="K24" s="1"/>
  <c r="K23" s="1"/>
  <c r="K21" s="1"/>
  <c r="I25" l="1"/>
  <c r="I15" s="1"/>
  <c r="K19"/>
  <c r="K16"/>
  <c r="J19"/>
  <c r="J16"/>
  <c r="I24" l="1"/>
  <c r="I23" s="1"/>
  <c r="I21" s="1"/>
  <c r="I16" l="1"/>
  <c r="I19"/>
</calcChain>
</file>

<file path=xl/sharedStrings.xml><?xml version="1.0" encoding="utf-8"?>
<sst xmlns="http://schemas.openxmlformats.org/spreadsheetml/2006/main" count="1147" uniqueCount="236">
  <si>
    <t>(наименование органа, исполняющего бюджет)</t>
  </si>
  <si>
    <t>Финансовый отдел администрации Суровикинского муниципального района Волгоградской области</t>
  </si>
  <si>
    <t>Единица измерения:</t>
  </si>
  <si>
    <t>руб.</t>
  </si>
  <si>
    <t>5</t>
  </si>
  <si>
    <t>Наименование показателя</t>
  </si>
  <si>
    <t>1</t>
  </si>
  <si>
    <t>КБК</t>
  </si>
  <si>
    <t>7</t>
  </si>
  <si>
    <t>8</t>
  </si>
  <si>
    <t>9</t>
  </si>
  <si>
    <t>10</t>
  </si>
  <si>
    <t>11</t>
  </si>
  <si>
    <t>КВСР</t>
  </si>
  <si>
    <t>2</t>
  </si>
  <si>
    <t>КФСР</t>
  </si>
  <si>
    <t>3</t>
  </si>
  <si>
    <t>КЦСР</t>
  </si>
  <si>
    <t>4</t>
  </si>
  <si>
    <t>КВР</t>
  </si>
  <si>
    <t>Доп. ФК</t>
  </si>
  <si>
    <t>6</t>
  </si>
  <si>
    <t>Доп. КР</t>
  </si>
  <si>
    <t>КОСГУ</t>
  </si>
  <si>
    <t>2021 год</t>
  </si>
  <si>
    <t>2022 год</t>
  </si>
  <si>
    <t>ВСЕГО:</t>
  </si>
  <si>
    <t/>
  </si>
  <si>
    <t>000</t>
  </si>
  <si>
    <t>01 00</t>
  </si>
  <si>
    <t>ОБЩЕГОСУДАРСТВЕННЫЕ ВОПРОСЫ</t>
  </si>
  <si>
    <t>01 04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</si>
  <si>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</si>
  <si>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90 0 00 00000</t>
  </si>
  <si>
    <t>Непрограммные направления обеспечения деятельности государственных органов Волгоградской области</t>
  </si>
  <si>
    <t>90 0 00 70010</t>
  </si>
  <si>
    <t>Субвенция на организационное обеспечение деятельности территориальных административных комиссий</t>
  </si>
  <si>
    <t>2 4 4</t>
  </si>
  <si>
    <t>Прочая закупка товаров, работ и услуг</t>
  </si>
  <si>
    <t>0 0 610</t>
  </si>
  <si>
    <t>3 4 6</t>
  </si>
  <si>
    <t>Увеличение стоимости прочих оборотных запасов (материалов)</t>
  </si>
  <si>
    <t>951</t>
  </si>
  <si>
    <t>Администрация Сысоевского сельского поселения</t>
  </si>
  <si>
    <t>01 02</t>
  </si>
  <si>
    <t>Функционирование высшего должностного лица субъекта Российской Федерации и муниципального образования</t>
  </si>
  <si>
    <t>90 0 00 00030</t>
  </si>
  <si>
    <t>Высшее должностное лицо</t>
  </si>
  <si>
    <t>1 2 1</t>
  </si>
  <si>
    <t>Фонд оплаты труда государственных (муниципальных) органов</t>
  </si>
  <si>
    <t>0 0 000</t>
  </si>
  <si>
    <t>2 1 1</t>
  </si>
  <si>
    <t>Заработная плата</t>
  </si>
  <si>
    <t>1 2 9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</si>
  <si>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</si>
  <si>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2 1 3</t>
  </si>
  <si>
    <t>Начисления на выплаты по оплате труда</t>
  </si>
  <si>
    <t>90 0 00 00010</t>
  </si>
  <si>
    <t>Обеспечение деятельности муниципальных органов Волгоградской области</t>
  </si>
  <si>
    <t>2 2 1</t>
  </si>
  <si>
    <t>Услуги связи</t>
  </si>
  <si>
    <t>2 2 3</t>
  </si>
  <si>
    <t>Коммунальные услуги</t>
  </si>
  <si>
    <t>2 2 5</t>
  </si>
  <si>
    <t>Работы, услуги по содержанию имущества</t>
  </si>
  <si>
    <t>2 2 6</t>
  </si>
  <si>
    <t>Прочие работы, услуги</t>
  </si>
  <si>
    <t>2 2 7</t>
  </si>
  <si>
    <t>Страхование</t>
  </si>
  <si>
    <t>3 1 0</t>
  </si>
  <si>
    <t>Увеличение стоимости основных средств</t>
  </si>
  <si>
    <t>3 4 3</t>
  </si>
  <si>
    <t>Увеличение стоимости горюче-смазочных материалов</t>
  </si>
  <si>
    <t>99 0 00 00000</t>
  </si>
  <si>
    <t>Непрограммные расходы муниципальных органов Волгоградской области</t>
  </si>
  <si>
    <t>99 0 00 80140</t>
  </si>
  <si>
    <t>Уплата налогов и сборов органами государственной власти и казенными учреждениями</t>
  </si>
  <si>
    <t>8 5 1</t>
  </si>
  <si>
    <t>Уплата налога на имущество организаций и земельного налога</t>
  </si>
  <si>
    <t>2 9 1</t>
  </si>
  <si>
    <t>Налоги, пошлины и сборы</t>
  </si>
  <si>
    <t>99 0 00 80150</t>
  </si>
  <si>
    <t>Уплата прочих налогов, сборов и иных платежей</t>
  </si>
  <si>
    <t>8 5 3</t>
  </si>
  <si>
    <t>Уплата иных платежей</t>
  </si>
  <si>
    <t>01 06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</si>
  <si>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</si>
  <si>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90 0 00 71020</t>
  </si>
  <si>
    <t>Межбюджетные трансферты, передаваемые бюджету муниципального района из бюджетов поселений на осуществление части полномочий по решению вопросов местного значения в соответствии с заключёнными соглашениями</t>
  </si>
  <si>
    <t>5 4 0</t>
  </si>
  <si>
    <t>Иные межбюджетные трансферты</t>
  </si>
  <si>
    <t>036</t>
  </si>
  <si>
    <t>2 5 1</t>
  </si>
  <si>
    <t>Перечисления другим бюджетам бюджетной системы Российской Федерации</t>
  </si>
  <si>
    <t>037</t>
  </si>
  <si>
    <t>01 11</t>
  </si>
  <si>
    <t>Резервные фонды</t>
  </si>
  <si>
    <t>99 0 00 80670</t>
  </si>
  <si>
    <t>Резервный фонд</t>
  </si>
  <si>
    <t>8 7 0</t>
  </si>
  <si>
    <t>Резервные средства</t>
  </si>
  <si>
    <t>2 9 6</t>
  </si>
  <si>
    <t>Иные выплаты текущего характера физическим лицам</t>
  </si>
  <si>
    <t>01 13</t>
  </si>
  <si>
    <t>Другие общегосударственные вопросы</t>
  </si>
  <si>
    <t>99 0 00 20330</t>
  </si>
  <si>
    <t>Обеспечение приватизации, оценка недвижимости, признание прав и регулирование отношений по государственной и муниципальной собственности</t>
  </si>
  <si>
    <t>99 0 00 20400</t>
  </si>
  <si>
    <t>011</t>
  </si>
  <si>
    <t>99 0 00 80030</t>
  </si>
  <si>
    <t>Членские взносы в Ассоциацию "Совет муниципальных образований Волгоградской области"</t>
  </si>
  <si>
    <t>2 9 7</t>
  </si>
  <si>
    <t>Иные выплаты текущего характера организациям</t>
  </si>
  <si>
    <t>99 0 00 87000</t>
  </si>
  <si>
    <t>Условно-утверждённые расходы</t>
  </si>
  <si>
    <t>8 8 0</t>
  </si>
  <si>
    <t>Специальные расходы</t>
  </si>
  <si>
    <t>02 00</t>
  </si>
  <si>
    <t>НАЦИОНАЛЬНАЯ ОБОРОНА</t>
  </si>
  <si>
    <t>02 03</t>
  </si>
  <si>
    <t>Мобилизационная и вневойсковая подготовка</t>
  </si>
  <si>
    <t>99 0 00 51180</t>
  </si>
  <si>
    <t>Осуществление первичного воинского учёта на территориях, где отсутствуют военные комиссариаты</t>
  </si>
  <si>
    <t>0 0 365</t>
  </si>
  <si>
    <t>03 00</t>
  </si>
  <si>
    <t>НАЦИОНАЛЬНАЯ БЕЗОПАСНОСТЬ И ПРАВООХРАНИТЕЛЬНАЯ ДЕЯТЕЛЬНОСТЬ</t>
  </si>
  <si>
    <t>03 09</t>
  </si>
  <si>
    <t>Защита населения и территории от чрезвычайных ситуаций природного и техногенного характера, гражданская оборона</t>
  </si>
  <si>
    <t>50 0 00 00000</t>
  </si>
  <si>
    <t>Ведомственная целевая программа "Обеспечение безопасности населения Сысоевского сельского поселения Суровикинского муниципального района"</t>
  </si>
  <si>
    <t>50 0 00 20090</t>
  </si>
  <si>
    <t>Закупка товаров, работ и услуг для государственных нужд в рамках обеспечения безопасности населения</t>
  </si>
  <si>
    <t>04 00</t>
  </si>
  <si>
    <t>НАЦИОНАЛЬНАЯ ЭКОНОМИКА</t>
  </si>
  <si>
    <t>04 09</t>
  </si>
  <si>
    <t>Дорожное хозяйство (дорожные фонды)</t>
  </si>
  <si>
    <t>51 0 00 00000</t>
  </si>
  <si>
    <t>Ведомственная целевая программа "Содержание и ремонт дорог на территории Сысоевского сельского поселения Суровикинского муниципального района"</t>
  </si>
  <si>
    <t>51 0 00 20680</t>
  </si>
  <si>
    <t>Ремонт и содержание автомобильных дорог общего пользования</t>
  </si>
  <si>
    <t>04 12</t>
  </si>
  <si>
    <t>Другие вопросы в области национальной экономики</t>
  </si>
  <si>
    <t>99 0 00 20320</t>
  </si>
  <si>
    <t>Мероприятия по землеустройству и землепользованию</t>
  </si>
  <si>
    <t>05 00</t>
  </si>
  <si>
    <t>ЖИЛИЩНО-КОММУНАЛЬНОЕ ХОЗЯЙСТВО</t>
  </si>
  <si>
    <t>05 03</t>
  </si>
  <si>
    <t>Благоустройство</t>
  </si>
  <si>
    <t>54 0 00 00000</t>
  </si>
  <si>
    <t>Ведомственная целевая программа "Благоустройство населённых пунктов Сысоевского сельского поселения Суровикинского муниципального района"</t>
  </si>
  <si>
    <t>54 0 00 20350</t>
  </si>
  <si>
    <t>Сбор и удаление твёрдых бытовых отходов</t>
  </si>
  <si>
    <t>54 0 00 20360</t>
  </si>
  <si>
    <t>Уличное освещение</t>
  </si>
  <si>
    <t>54 0 00 20390</t>
  </si>
  <si>
    <t>Прочие мероприятия благоустройства</t>
  </si>
  <si>
    <t>54 0 00 80140</t>
  </si>
  <si>
    <t>Уплата налогов и сборов органами государственной власти и казёнными учреждениями</t>
  </si>
  <si>
    <t>99 0 00 20380</t>
  </si>
  <si>
    <t>Организация и содержание мест захоронения</t>
  </si>
  <si>
    <t>750</t>
  </si>
  <si>
    <t>08 00</t>
  </si>
  <si>
    <t>КУЛЬТУРА, КИНЕМАТОГРАФИЯ</t>
  </si>
  <si>
    <t>08 01</t>
  </si>
  <si>
    <t>Культура</t>
  </si>
  <si>
    <t>86 0 00 00000</t>
  </si>
  <si>
    <t>Ведомственная целевая программа "Культура Сысоевского сельского поселения Суровикинского муниципального района"</t>
  </si>
  <si>
    <t>86 0 00 00590</t>
  </si>
  <si>
    <t>Расходы на обеспечение деятельности (оказание услуг) казённых учреждений</t>
  </si>
  <si>
    <t>1 1 1</t>
  </si>
  <si>
    <t>Фонд оплаты труда учреждений</t>
  </si>
  <si>
    <t>1 1 9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</si>
  <si>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</si>
  <si>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86 0 00 80140</t>
  </si>
  <si>
    <t>Уплата налога на имущество и земельного налога</t>
  </si>
  <si>
    <t>86 0 00 80150</t>
  </si>
  <si>
    <t>87 0 00 00000</t>
  </si>
  <si>
    <t>Ведомственная целевая программа "Развитие библиотечного обслуживания населения на территории Сысоевского сельского поселения Суровикинского муниципального района"</t>
  </si>
  <si>
    <t>87 0 00 00590</t>
  </si>
  <si>
    <t>87 0 00 80150</t>
  </si>
  <si>
    <t>10 00</t>
  </si>
  <si>
    <t>СОЦИАЛЬНАЯ ПОЛИТИКА</t>
  </si>
  <si>
    <t>10 01</t>
  </si>
  <si>
    <t>Пенсионное обеспечение</t>
  </si>
  <si>
    <t>99 0 00 10270</t>
  </si>
  <si>
    <t>Доплаты к пенсиям государственных служащих субъекта РФ и муниципальных служащих</t>
  </si>
  <si>
    <t>3 1 2</t>
  </si>
  <si>
    <t>Иные пенсии, социальные доплаты к пенсиям</t>
  </si>
  <si>
    <t>2 6 4</t>
  </si>
  <si>
    <t>Пенсии, пособия, выплачиваемые работодателями, нанимателями бывшим работникам</t>
  </si>
  <si>
    <t>Дата доведения</t>
  </si>
  <si>
    <t>25.12.2019</t>
  </si>
  <si>
    <t>УТВЕРЖДАЮ</t>
  </si>
  <si>
    <t>Начальник финансового отдела администрации</t>
  </si>
  <si>
    <t>Суровикинского муниципального района</t>
  </si>
  <si>
    <t>Г.А.Чистова</t>
  </si>
  <si>
    <t>СВОДНАЯ РОСПИСЬ РАСХОДОВ БЮДЖЕТА СЫСОЕВСКОГО СЕЛЬСКОГО ПОСЕЛЕНИЯ НА 2021 ГОД И НА ПЛАНОВЫЙ ПЕРИОД 2022 И 2023 ГОДЫ</t>
  </si>
  <si>
    <t>2023 год</t>
  </si>
  <si>
    <t>2 9 2</t>
  </si>
  <si>
    <t>Штрафы</t>
  </si>
  <si>
    <t>РАСХОДЫ НА ОБЕСПЕЧЕНИЕ ДЕЯТЕЛЬНОСТИ (ОКАЗАНИЕ УСЛУГ) КАЗЁННЫХ УЧРЕЖДЕНИЙ</t>
  </si>
  <si>
    <t>948</t>
  </si>
  <si>
    <t>99 0 00 00590</t>
  </si>
  <si>
    <t>211</t>
  </si>
  <si>
    <t>213</t>
  </si>
  <si>
    <t>Приобретение сувенирной продукции</t>
  </si>
  <si>
    <t>244</t>
  </si>
  <si>
    <t>349</t>
  </si>
  <si>
    <t>Контрольн.Цифры</t>
  </si>
  <si>
    <t>отклонение Росписи от Контр/Ц.</t>
  </si>
  <si>
    <t>АЦК-Планир</t>
  </si>
  <si>
    <t>отклонение от Росписи</t>
  </si>
  <si>
    <t>Цифры в Росписи</t>
  </si>
  <si>
    <t>изменила</t>
  </si>
  <si>
    <t>Закупка энергоресурсов</t>
  </si>
  <si>
    <t>2 4 7</t>
  </si>
  <si>
    <t>Приобретение строительных материалов</t>
  </si>
  <si>
    <t>3 4 4</t>
  </si>
  <si>
    <t>99 0 00 80870</t>
  </si>
  <si>
    <t>8 5 2</t>
  </si>
  <si>
    <t>0 0 33</t>
  </si>
  <si>
    <t>0 0 79</t>
  </si>
  <si>
    <t xml:space="preserve">2 9 5 </t>
  </si>
  <si>
    <t>2 9 5</t>
  </si>
  <si>
    <t>03 14</t>
  </si>
  <si>
    <t>60 0 00 71020</t>
  </si>
  <si>
    <t>0 0 00</t>
  </si>
  <si>
    <t xml:space="preserve">2 5 1 </t>
  </si>
  <si>
    <t>2 2 2</t>
  </si>
  <si>
    <t>0079</t>
  </si>
  <si>
    <t>99 0  0S1740</t>
  </si>
  <si>
    <t>99 0  0S1779</t>
  </si>
  <si>
    <t>0093</t>
  </si>
  <si>
    <t>01 99</t>
  </si>
  <si>
    <t>Трансплртные услуги</t>
  </si>
  <si>
    <t>Перечесление другим бюджетам бюджетной  системы РФ</t>
  </si>
</sst>
</file>

<file path=xl/styles.xml><?xml version="1.0" encoding="utf-8"?>
<styleSheet xmlns="http://schemas.openxmlformats.org/spreadsheetml/2006/main">
  <fonts count="12">
    <font>
      <sz val="10"/>
      <name val="Arial"/>
    </font>
    <font>
      <b/>
      <sz val="8"/>
      <name val="Arial"/>
    </font>
    <font>
      <sz val="8"/>
      <color indexed="12"/>
      <name val="Arial Cyr"/>
    </font>
    <font>
      <b/>
      <sz val="10"/>
      <name val="Arial Cyr"/>
    </font>
    <font>
      <sz val="8"/>
      <name val="Arial Cyr"/>
    </font>
    <font>
      <sz val="9"/>
      <name val="Arial Cyr"/>
    </font>
    <font>
      <b/>
      <sz val="12"/>
      <name val="Arial Cyr"/>
    </font>
    <font>
      <sz val="8"/>
      <name val="Arial"/>
    </font>
    <font>
      <b/>
      <i/>
      <sz val="8"/>
      <name val="Arial"/>
    </font>
    <font>
      <b/>
      <sz val="8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A3FFFF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8B8B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9">
    <xf numFmtId="0" fontId="0" fillId="0" borderId="0" xfId="0"/>
    <xf numFmtId="0" fontId="2" fillId="0" borderId="1" xfId="0" applyFont="1" applyBorder="1" applyAlignment="1" applyProtection="1">
      <alignment horizontal="left"/>
    </xf>
    <xf numFmtId="0" fontId="3" fillId="0" borderId="0" xfId="0" applyFont="1" applyBorder="1" applyAlignment="1" applyProtection="1">
      <alignment horizontal="left"/>
    </xf>
    <xf numFmtId="0" fontId="4" fillId="0" borderId="0" xfId="0" applyFont="1" applyBorder="1" applyAlignment="1" applyProtection="1"/>
    <xf numFmtId="0" fontId="5" fillId="0" borderId="0" xfId="0" applyFont="1" applyBorder="1" applyAlignment="1" applyProtection="1"/>
    <xf numFmtId="0" fontId="6" fillId="0" borderId="0" xfId="0" applyFont="1" applyBorder="1" applyAlignment="1" applyProtection="1">
      <alignment vertical="center"/>
    </xf>
    <xf numFmtId="0" fontId="4" fillId="0" borderId="0" xfId="0" applyFont="1" applyBorder="1" applyAlignment="1" applyProtection="1">
      <alignment horizontal="left"/>
    </xf>
    <xf numFmtId="49" fontId="1" fillId="0" borderId="4" xfId="0" applyNumberFormat="1" applyFont="1" applyBorder="1" applyAlignment="1" applyProtection="1">
      <alignment horizontal="center" vertical="center"/>
    </xf>
    <xf numFmtId="49" fontId="1" fillId="0" borderId="4" xfId="0" applyNumberFormat="1" applyFont="1" applyBorder="1" applyAlignment="1" applyProtection="1">
      <alignment horizontal="center" vertical="center" wrapText="1"/>
    </xf>
    <xf numFmtId="49" fontId="1" fillId="0" borderId="4" xfId="0" applyNumberFormat="1" applyFont="1" applyBorder="1" applyAlignment="1" applyProtection="1">
      <alignment horizontal="left"/>
    </xf>
    <xf numFmtId="49" fontId="1" fillId="0" borderId="4" xfId="0" applyNumberFormat="1" applyFont="1" applyBorder="1" applyAlignment="1" applyProtection="1">
      <alignment horizontal="center"/>
    </xf>
    <xf numFmtId="49" fontId="1" fillId="0" borderId="4" xfId="0" applyNumberFormat="1" applyFont="1" applyBorder="1" applyAlignment="1" applyProtection="1">
      <alignment horizontal="center" wrapText="1"/>
    </xf>
    <xf numFmtId="4" fontId="1" fillId="0" borderId="4" xfId="0" applyNumberFormat="1" applyFont="1" applyBorder="1" applyAlignment="1" applyProtection="1">
      <alignment horizontal="right" wrapText="1"/>
    </xf>
    <xf numFmtId="49" fontId="8" fillId="0" borderId="4" xfId="0" applyNumberFormat="1" applyFont="1" applyBorder="1" applyAlignment="1" applyProtection="1">
      <alignment horizontal="left" vertical="top" wrapText="1"/>
    </xf>
    <xf numFmtId="49" fontId="8" fillId="0" borderId="4" xfId="0" applyNumberFormat="1" applyFont="1" applyBorder="1" applyAlignment="1" applyProtection="1">
      <alignment horizontal="center" vertical="top" wrapText="1"/>
    </xf>
    <xf numFmtId="4" fontId="8" fillId="0" borderId="4" xfId="0" applyNumberFormat="1" applyFont="1" applyBorder="1" applyAlignment="1" applyProtection="1">
      <alignment horizontal="right" vertical="top" wrapText="1"/>
    </xf>
    <xf numFmtId="0" fontId="1" fillId="0" borderId="0" xfId="0" applyFont="1" applyBorder="1" applyAlignment="1" applyProtection="1"/>
    <xf numFmtId="0" fontId="9" fillId="0" borderId="1" xfId="0" applyFont="1" applyBorder="1" applyAlignment="1" applyProtection="1"/>
    <xf numFmtId="0" fontId="10" fillId="0" borderId="0" xfId="0" applyFont="1"/>
    <xf numFmtId="0" fontId="10" fillId="0" borderId="1" xfId="0" applyFont="1" applyBorder="1"/>
    <xf numFmtId="14" fontId="0" fillId="0" borderId="0" xfId="0" applyNumberFormat="1"/>
    <xf numFmtId="49" fontId="7" fillId="2" borderId="8" xfId="0" applyNumberFormat="1" applyFont="1" applyFill="1" applyBorder="1" applyAlignment="1" applyProtection="1">
      <alignment horizontal="left" vertical="top" wrapText="1"/>
    </xf>
    <xf numFmtId="49" fontId="7" fillId="2" borderId="8" xfId="0" applyNumberFormat="1" applyFont="1" applyFill="1" applyBorder="1" applyAlignment="1" applyProtection="1">
      <alignment horizontal="center" vertical="top" wrapText="1"/>
    </xf>
    <xf numFmtId="4" fontId="7" fillId="2" borderId="8" xfId="0" applyNumberFormat="1" applyFont="1" applyFill="1" applyBorder="1" applyAlignment="1" applyProtection="1">
      <alignment horizontal="right" vertical="top" wrapText="1"/>
    </xf>
    <xf numFmtId="0" fontId="0" fillId="2" borderId="0" xfId="0" applyFill="1"/>
    <xf numFmtId="4" fontId="11" fillId="2" borderId="8" xfId="0" applyNumberFormat="1" applyFont="1" applyFill="1" applyBorder="1" applyAlignment="1" applyProtection="1">
      <alignment horizontal="right" vertical="top" wrapText="1"/>
    </xf>
    <xf numFmtId="49" fontId="7" fillId="2" borderId="9" xfId="0" applyNumberFormat="1" applyFont="1" applyFill="1" applyBorder="1" applyAlignment="1" applyProtection="1">
      <alignment horizontal="left" vertical="top" wrapText="1"/>
    </xf>
    <xf numFmtId="49" fontId="7" fillId="2" borderId="9" xfId="0" applyNumberFormat="1" applyFont="1" applyFill="1" applyBorder="1" applyAlignment="1" applyProtection="1">
      <alignment horizontal="center" vertical="top" wrapText="1"/>
    </xf>
    <xf numFmtId="4" fontId="7" fillId="2" borderId="9" xfId="0" applyNumberFormat="1" applyFont="1" applyFill="1" applyBorder="1" applyAlignment="1" applyProtection="1">
      <alignment horizontal="right" vertical="top" wrapText="1"/>
    </xf>
    <xf numFmtId="49" fontId="8" fillId="3" borderId="4" xfId="0" applyNumberFormat="1" applyFont="1" applyFill="1" applyBorder="1" applyAlignment="1" applyProtection="1">
      <alignment horizontal="left" vertical="top" wrapText="1"/>
    </xf>
    <xf numFmtId="49" fontId="8" fillId="3" borderId="4" xfId="0" applyNumberFormat="1" applyFont="1" applyFill="1" applyBorder="1" applyAlignment="1" applyProtection="1">
      <alignment horizontal="center" vertical="top" wrapText="1"/>
    </xf>
    <xf numFmtId="49" fontId="8" fillId="4" borderId="4" xfId="0" applyNumberFormat="1" applyFont="1" applyFill="1" applyBorder="1" applyAlignment="1" applyProtection="1">
      <alignment horizontal="left" vertical="top" wrapText="1"/>
    </xf>
    <xf numFmtId="49" fontId="8" fillId="4" borderId="4" xfId="0" applyNumberFormat="1" applyFont="1" applyFill="1" applyBorder="1" applyAlignment="1" applyProtection="1">
      <alignment horizontal="center" vertical="top" wrapText="1"/>
    </xf>
    <xf numFmtId="4" fontId="8" fillId="4" borderId="4" xfId="0" applyNumberFormat="1" applyFont="1" applyFill="1" applyBorder="1" applyAlignment="1" applyProtection="1">
      <alignment horizontal="right" vertical="top" wrapText="1"/>
    </xf>
    <xf numFmtId="49" fontId="8" fillId="5" borderId="4" xfId="0" applyNumberFormat="1" applyFont="1" applyFill="1" applyBorder="1" applyAlignment="1" applyProtection="1">
      <alignment horizontal="left" vertical="top" wrapText="1"/>
    </xf>
    <xf numFmtId="49" fontId="8" fillId="5" borderId="4" xfId="0" applyNumberFormat="1" applyFont="1" applyFill="1" applyBorder="1" applyAlignment="1" applyProtection="1">
      <alignment horizontal="center" vertical="top" wrapText="1"/>
    </xf>
    <xf numFmtId="4" fontId="8" fillId="5" borderId="4" xfId="0" applyNumberFormat="1" applyFont="1" applyFill="1" applyBorder="1" applyAlignment="1" applyProtection="1">
      <alignment horizontal="right" vertical="top" wrapText="1"/>
    </xf>
    <xf numFmtId="49" fontId="8" fillId="2" borderId="4" xfId="0" applyNumberFormat="1" applyFont="1" applyFill="1" applyBorder="1" applyAlignment="1" applyProtection="1">
      <alignment horizontal="left" vertical="top" wrapText="1"/>
    </xf>
    <xf numFmtId="49" fontId="8" fillId="2" borderId="4" xfId="0" applyNumberFormat="1" applyFont="1" applyFill="1" applyBorder="1" applyAlignment="1" applyProtection="1">
      <alignment horizontal="center" vertical="top" wrapText="1"/>
    </xf>
    <xf numFmtId="4" fontId="8" fillId="2" borderId="4" xfId="0" applyNumberFormat="1" applyFont="1" applyFill="1" applyBorder="1" applyAlignment="1" applyProtection="1">
      <alignment horizontal="right" vertical="top" wrapText="1"/>
    </xf>
    <xf numFmtId="49" fontId="8" fillId="6" borderId="4" xfId="0" applyNumberFormat="1" applyFont="1" applyFill="1" applyBorder="1" applyAlignment="1" applyProtection="1">
      <alignment horizontal="center" vertical="top" wrapText="1"/>
    </xf>
    <xf numFmtId="4" fontId="8" fillId="6" borderId="4" xfId="0" applyNumberFormat="1" applyFont="1" applyFill="1" applyBorder="1" applyAlignment="1" applyProtection="1">
      <alignment horizontal="right" vertical="top" wrapText="1"/>
    </xf>
    <xf numFmtId="4" fontId="9" fillId="7" borderId="8" xfId="0" applyNumberFormat="1" applyFont="1" applyFill="1" applyBorder="1" applyAlignment="1" applyProtection="1">
      <alignment horizontal="right" vertical="center" wrapText="1"/>
    </xf>
    <xf numFmtId="49" fontId="11" fillId="7" borderId="0" xfId="0" applyNumberFormat="1" applyFont="1" applyFill="1" applyBorder="1" applyAlignment="1" applyProtection="1">
      <alignment vertical="top"/>
    </xf>
    <xf numFmtId="0" fontId="10" fillId="7" borderId="0" xfId="0" applyFont="1" applyFill="1" applyAlignment="1">
      <alignment vertical="center"/>
    </xf>
    <xf numFmtId="0" fontId="0" fillId="7" borderId="0" xfId="0" applyFill="1" applyAlignment="1">
      <alignment vertical="center"/>
    </xf>
    <xf numFmtId="4" fontId="7" fillId="8" borderId="8" xfId="0" applyNumberFormat="1" applyFont="1" applyFill="1" applyBorder="1" applyAlignment="1" applyProtection="1">
      <alignment horizontal="right" vertical="center" wrapText="1"/>
    </xf>
    <xf numFmtId="49" fontId="11" fillId="8" borderId="0" xfId="0" applyNumberFormat="1" applyFont="1" applyFill="1" applyBorder="1" applyAlignment="1" applyProtection="1">
      <alignment vertical="top"/>
    </xf>
    <xf numFmtId="0" fontId="10" fillId="8" borderId="0" xfId="0" applyFont="1" applyFill="1" applyAlignment="1">
      <alignment vertical="center"/>
    </xf>
    <xf numFmtId="0" fontId="0" fillId="8" borderId="0" xfId="0" applyFill="1" applyAlignment="1">
      <alignment vertical="center"/>
    </xf>
    <xf numFmtId="49" fontId="11" fillId="0" borderId="0" xfId="0" applyNumberFormat="1" applyFont="1" applyBorder="1" applyAlignment="1" applyProtection="1">
      <alignment vertical="top"/>
    </xf>
    <xf numFmtId="0" fontId="0" fillId="0" borderId="0" xfId="0" applyAlignment="1">
      <alignment vertical="center"/>
    </xf>
    <xf numFmtId="49" fontId="11" fillId="2" borderId="0" xfId="0" applyNumberFormat="1" applyFont="1" applyFill="1" applyBorder="1" applyAlignment="1" applyProtection="1">
      <alignment vertical="top"/>
    </xf>
    <xf numFmtId="0" fontId="10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11" fillId="9" borderId="0" xfId="0" applyFont="1" applyFill="1" applyAlignment="1">
      <alignment vertical="top"/>
    </xf>
    <xf numFmtId="0" fontId="10" fillId="9" borderId="0" xfId="0" applyFont="1" applyFill="1" applyAlignment="1">
      <alignment vertical="center"/>
    </xf>
    <xf numFmtId="0" fontId="0" fillId="9" borderId="0" xfId="0" applyFill="1" applyAlignment="1">
      <alignment vertical="center"/>
    </xf>
    <xf numFmtId="4" fontId="8" fillId="9" borderId="4" xfId="0" applyNumberFormat="1" applyFont="1" applyFill="1" applyBorder="1" applyAlignment="1" applyProtection="1">
      <alignment horizontal="right" vertical="top" wrapText="1"/>
    </xf>
    <xf numFmtId="49" fontId="8" fillId="10" borderId="4" xfId="0" applyNumberFormat="1" applyFont="1" applyFill="1" applyBorder="1" applyAlignment="1" applyProtection="1">
      <alignment horizontal="center" vertical="top" wrapText="1"/>
    </xf>
    <xf numFmtId="4" fontId="8" fillId="10" borderId="4" xfId="0" applyNumberFormat="1" applyFont="1" applyFill="1" applyBorder="1" applyAlignment="1" applyProtection="1">
      <alignment horizontal="right" vertical="top" wrapText="1"/>
    </xf>
    <xf numFmtId="0" fontId="0" fillId="0" borderId="0" xfId="0" applyAlignment="1">
      <alignment vertical="top"/>
    </xf>
    <xf numFmtId="49" fontId="0" fillId="0" borderId="7" xfId="0" applyNumberFormat="1" applyFont="1" applyBorder="1" applyAlignment="1" applyProtection="1">
      <alignment vertical="top"/>
    </xf>
    <xf numFmtId="49" fontId="0" fillId="0" borderId="0" xfId="0" applyNumberFormat="1" applyFont="1" applyBorder="1" applyAlignment="1" applyProtection="1">
      <alignment vertical="top"/>
    </xf>
    <xf numFmtId="0" fontId="0" fillId="6" borderId="0" xfId="0" applyFill="1" applyAlignment="1">
      <alignment vertical="top"/>
    </xf>
    <xf numFmtId="0" fontId="0" fillId="2" borderId="0" xfId="0" applyFill="1" applyAlignment="1">
      <alignment vertical="top"/>
    </xf>
    <xf numFmtId="0" fontId="11" fillId="11" borderId="0" xfId="0" applyFont="1" applyFill="1" applyAlignment="1">
      <alignment vertical="top"/>
    </xf>
    <xf numFmtId="4" fontId="8" fillId="11" borderId="4" xfId="0" applyNumberFormat="1" applyFont="1" applyFill="1" applyBorder="1" applyAlignment="1" applyProtection="1">
      <alignment horizontal="right" vertical="top" wrapText="1"/>
    </xf>
    <xf numFmtId="4" fontId="7" fillId="11" borderId="8" xfId="0" applyNumberFormat="1" applyFont="1" applyFill="1" applyBorder="1" applyAlignment="1" applyProtection="1">
      <alignment horizontal="right" vertical="top" wrapText="1"/>
    </xf>
    <xf numFmtId="4" fontId="1" fillId="2" borderId="4" xfId="0" applyNumberFormat="1" applyFont="1" applyFill="1" applyBorder="1" applyAlignment="1" applyProtection="1">
      <alignment horizontal="right" vertical="center"/>
    </xf>
    <xf numFmtId="4" fontId="1" fillId="2" borderId="4" xfId="0" applyNumberFormat="1" applyFont="1" applyFill="1" applyBorder="1" applyAlignment="1" applyProtection="1">
      <alignment horizontal="right"/>
    </xf>
    <xf numFmtId="0" fontId="1" fillId="0" borderId="0" xfId="0" applyFont="1" applyBorder="1" applyAlignment="1" applyProtection="1"/>
    <xf numFmtId="0" fontId="6" fillId="0" borderId="0" xfId="0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left"/>
    </xf>
    <xf numFmtId="49" fontId="1" fillId="0" borderId="2" xfId="0" applyNumberFormat="1" applyFont="1" applyBorder="1" applyAlignment="1" applyProtection="1">
      <alignment horizontal="center" vertical="center" wrapText="1"/>
    </xf>
    <xf numFmtId="49" fontId="7" fillId="0" borderId="3" xfId="0" applyNumberFormat="1" applyFont="1" applyBorder="1" applyAlignment="1" applyProtection="1">
      <alignment horizontal="center" vertical="center" wrapText="1"/>
    </xf>
    <xf numFmtId="49" fontId="1" fillId="0" borderId="5" xfId="0" applyNumberFormat="1" applyFont="1" applyBorder="1" applyAlignment="1" applyProtection="1">
      <alignment horizontal="center" vertical="center" wrapText="1"/>
    </xf>
    <xf numFmtId="49" fontId="1" fillId="0" borderId="6" xfId="0" applyNumberFormat="1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B8B"/>
      <color rgb="FFA3FF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211"/>
  <sheetViews>
    <sheetView tabSelected="1" zoomScale="80" zoomScaleNormal="80" workbookViewId="0">
      <selection activeCell="R180" sqref="R180"/>
    </sheetView>
  </sheetViews>
  <sheetFormatPr defaultRowHeight="12.75" customHeight="1"/>
  <cols>
    <col min="1" max="1" width="42.7109375" customWidth="1"/>
    <col min="2" max="2" width="11" customWidth="1"/>
    <col min="3" max="3" width="10.7109375" customWidth="1"/>
    <col min="4" max="4" width="16.140625" customWidth="1"/>
    <col min="5" max="8" width="10.7109375" customWidth="1"/>
    <col min="9" max="11" width="15.7109375" customWidth="1"/>
    <col min="12" max="12" width="8.85546875" style="61" hidden="1" customWidth="1"/>
    <col min="13" max="15" width="0" hidden="1" customWidth="1"/>
  </cols>
  <sheetData>
    <row r="1" spans="1:15">
      <c r="A1" s="17" t="s">
        <v>1</v>
      </c>
      <c r="B1" s="1"/>
      <c r="C1" s="2"/>
      <c r="D1" s="2"/>
      <c r="E1" s="2"/>
      <c r="F1" s="2"/>
      <c r="G1" s="2"/>
      <c r="H1" s="2"/>
      <c r="I1" s="18" t="s">
        <v>192</v>
      </c>
    </row>
    <row r="2" spans="1:15">
      <c r="A2" s="3" t="s">
        <v>0</v>
      </c>
      <c r="C2" s="4"/>
      <c r="D2" s="4"/>
      <c r="E2" s="4"/>
      <c r="F2" s="4"/>
      <c r="G2" s="4"/>
      <c r="H2" s="4"/>
      <c r="I2" s="18" t="s">
        <v>193</v>
      </c>
      <c r="K2" s="4"/>
    </row>
    <row r="3" spans="1:15">
      <c r="I3" s="18" t="s">
        <v>194</v>
      </c>
      <c r="K3" s="4"/>
    </row>
    <row r="4" spans="1:15">
      <c r="I4" s="19"/>
      <c r="J4" s="18" t="s">
        <v>195</v>
      </c>
      <c r="K4" s="4"/>
    </row>
    <row r="5" spans="1:15">
      <c r="I5" s="18"/>
      <c r="J5" s="20"/>
    </row>
    <row r="7" spans="1:15" ht="25.5" customHeight="1">
      <c r="A7" s="72" t="s">
        <v>196</v>
      </c>
      <c r="B7" s="72"/>
      <c r="C7" s="72"/>
      <c r="D7" s="72"/>
      <c r="E7" s="72"/>
      <c r="F7" s="72"/>
      <c r="G7" s="72"/>
      <c r="H7" s="72"/>
      <c r="I7" s="72"/>
      <c r="J7" s="72"/>
      <c r="K7" s="72"/>
    </row>
    <row r="8" spans="1:15">
      <c r="A8" s="73"/>
      <c r="B8" s="73"/>
      <c r="C8" s="73"/>
      <c r="D8" s="73"/>
      <c r="E8" s="73"/>
      <c r="F8" s="73"/>
      <c r="G8" s="73"/>
      <c r="H8" s="73"/>
      <c r="I8" s="73"/>
      <c r="J8" s="73"/>
      <c r="K8" s="73"/>
    </row>
    <row r="9" spans="1:15" ht="15.75">
      <c r="B9" s="5"/>
      <c r="C9" s="5"/>
      <c r="D9" s="5"/>
      <c r="E9" s="5"/>
      <c r="F9" s="5"/>
      <c r="G9" s="5"/>
      <c r="H9" s="5"/>
      <c r="I9" s="5"/>
      <c r="J9" s="5"/>
      <c r="K9" s="5"/>
    </row>
    <row r="10" spans="1:15" ht="15.75" customHeight="1">
      <c r="A10" s="74"/>
      <c r="B10" s="74"/>
      <c r="C10" s="6"/>
      <c r="D10" s="5"/>
      <c r="E10" s="5"/>
      <c r="F10" s="5"/>
      <c r="G10" s="5"/>
      <c r="H10" s="5"/>
      <c r="I10" s="5"/>
      <c r="J10" s="5"/>
      <c r="K10" s="5"/>
    </row>
    <row r="11" spans="1:15" ht="13.5" customHeight="1">
      <c r="A11" s="74" t="s">
        <v>2</v>
      </c>
      <c r="B11" s="74"/>
      <c r="C11" s="6" t="s">
        <v>3</v>
      </c>
    </row>
    <row r="12" spans="1:15">
      <c r="A12" s="75" t="s">
        <v>5</v>
      </c>
      <c r="B12" s="77" t="s">
        <v>7</v>
      </c>
      <c r="C12" s="78"/>
      <c r="D12" s="78"/>
      <c r="E12" s="78"/>
      <c r="F12" s="78"/>
      <c r="G12" s="78"/>
      <c r="H12" s="78"/>
      <c r="I12" s="75" t="s">
        <v>24</v>
      </c>
      <c r="J12" s="75" t="s">
        <v>25</v>
      </c>
      <c r="K12" s="75" t="s">
        <v>197</v>
      </c>
      <c r="L12" s="62"/>
    </row>
    <row r="13" spans="1:15">
      <c r="A13" s="76"/>
      <c r="B13" s="8" t="s">
        <v>13</v>
      </c>
      <c r="C13" s="8" t="s">
        <v>15</v>
      </c>
      <c r="D13" s="8" t="s">
        <v>17</v>
      </c>
      <c r="E13" s="8" t="s">
        <v>19</v>
      </c>
      <c r="F13" s="8" t="s">
        <v>20</v>
      </c>
      <c r="G13" s="8" t="s">
        <v>22</v>
      </c>
      <c r="H13" s="8" t="s">
        <v>23</v>
      </c>
      <c r="I13" s="76"/>
      <c r="J13" s="76"/>
      <c r="K13" s="76"/>
      <c r="L13" s="62"/>
    </row>
    <row r="14" spans="1:15">
      <c r="A14" s="7" t="s">
        <v>6</v>
      </c>
      <c r="B14" s="7" t="s">
        <v>14</v>
      </c>
      <c r="C14" s="7" t="s">
        <v>16</v>
      </c>
      <c r="D14" s="7" t="s">
        <v>18</v>
      </c>
      <c r="E14" s="7" t="s">
        <v>4</v>
      </c>
      <c r="F14" s="7" t="s">
        <v>21</v>
      </c>
      <c r="G14" s="7" t="s">
        <v>8</v>
      </c>
      <c r="H14" s="7" t="s">
        <v>9</v>
      </c>
      <c r="I14" s="7" t="s">
        <v>10</v>
      </c>
      <c r="J14" s="7" t="s">
        <v>11</v>
      </c>
      <c r="K14" s="7" t="s">
        <v>12</v>
      </c>
      <c r="L14" s="62"/>
    </row>
    <row r="15" spans="1:15">
      <c r="A15" s="7"/>
      <c r="B15" s="7"/>
      <c r="C15" s="7"/>
      <c r="D15" s="7"/>
      <c r="E15" s="7"/>
      <c r="F15" s="7"/>
      <c r="G15" s="7"/>
      <c r="H15" s="7"/>
      <c r="I15" s="42">
        <f>I25+I98+I106+I115+I136+I163+I114</f>
        <v>10853022.949999999</v>
      </c>
      <c r="J15" s="42">
        <v>9098123</v>
      </c>
      <c r="K15" s="42">
        <v>9236038</v>
      </c>
      <c r="L15" s="43"/>
      <c r="M15" s="44" t="s">
        <v>208</v>
      </c>
      <c r="N15" s="45"/>
      <c r="O15" s="45"/>
    </row>
    <row r="16" spans="1:15" hidden="1">
      <c r="A16" s="7"/>
      <c r="B16" s="7"/>
      <c r="C16" s="7"/>
      <c r="D16" s="7"/>
      <c r="E16" s="7"/>
      <c r="F16" s="7"/>
      <c r="G16" s="7"/>
      <c r="H16" s="7"/>
      <c r="I16" s="46">
        <f>I21-I15</f>
        <v>-14412</v>
      </c>
      <c r="J16" s="46">
        <f t="shared" ref="J16:K16" si="0">J21-J15</f>
        <v>0</v>
      </c>
      <c r="K16" s="46">
        <f t="shared" si="0"/>
        <v>0</v>
      </c>
      <c r="L16" s="47"/>
      <c r="M16" s="48" t="s">
        <v>209</v>
      </c>
      <c r="N16" s="49"/>
      <c r="O16" s="49"/>
    </row>
    <row r="17" spans="1:15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50"/>
      <c r="M17" s="51"/>
      <c r="N17" s="51"/>
      <c r="O17" s="51"/>
    </row>
    <row r="18" spans="1:15" hidden="1">
      <c r="A18" s="7"/>
      <c r="B18" s="7"/>
      <c r="C18" s="7"/>
      <c r="D18" s="7"/>
      <c r="E18" s="7"/>
      <c r="F18" s="7"/>
      <c r="G18" s="7"/>
      <c r="H18" s="7"/>
      <c r="I18" s="69">
        <v>8632728</v>
      </c>
      <c r="J18" s="69">
        <v>9049040</v>
      </c>
      <c r="K18" s="70">
        <v>9119123</v>
      </c>
      <c r="L18" s="52"/>
      <c r="M18" s="53" t="s">
        <v>210</v>
      </c>
      <c r="N18" s="54"/>
      <c r="O18" s="54"/>
    </row>
    <row r="19" spans="1:15" hidden="1">
      <c r="A19" s="7"/>
      <c r="B19" s="7"/>
      <c r="C19" s="7"/>
      <c r="D19" s="7"/>
      <c r="E19" s="7"/>
      <c r="F19" s="7"/>
      <c r="G19" s="7"/>
      <c r="H19" s="7"/>
      <c r="I19" s="46">
        <f>I21-I18</f>
        <v>2205882.9499999993</v>
      </c>
      <c r="J19" s="46">
        <f t="shared" ref="J19:K19" si="1">J21-J18</f>
        <v>49083</v>
      </c>
      <c r="K19" s="46">
        <f t="shared" si="1"/>
        <v>116915</v>
      </c>
      <c r="L19" s="47"/>
      <c r="M19" s="48" t="s">
        <v>211</v>
      </c>
      <c r="N19" s="49"/>
      <c r="O19" s="49"/>
    </row>
    <row r="20" spans="1:15" hidden="1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50"/>
      <c r="M20" s="51"/>
      <c r="N20" s="51"/>
      <c r="O20" s="51"/>
    </row>
    <row r="21" spans="1:15" hidden="1">
      <c r="A21" s="7"/>
      <c r="B21" s="7"/>
      <c r="C21" s="7"/>
      <c r="D21" s="7"/>
      <c r="E21" s="7"/>
      <c r="F21" s="7"/>
      <c r="G21" s="7"/>
      <c r="H21" s="7"/>
      <c r="I21" s="58">
        <f>I23</f>
        <v>10838610.949999999</v>
      </c>
      <c r="J21" s="58">
        <f t="shared" ref="J21:K21" si="2">J23</f>
        <v>9098123</v>
      </c>
      <c r="K21" s="58">
        <f t="shared" si="2"/>
        <v>9236038</v>
      </c>
      <c r="L21" s="55"/>
      <c r="M21" s="56" t="s">
        <v>212</v>
      </c>
      <c r="N21" s="57"/>
      <c r="O21" s="57"/>
    </row>
    <row r="22" spans="1:15" hidden="1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63"/>
    </row>
    <row r="23" spans="1:15" hidden="1">
      <c r="A23" s="9" t="s">
        <v>26</v>
      </c>
      <c r="B23" s="10" t="s">
        <v>27</v>
      </c>
      <c r="C23" s="10"/>
      <c r="D23" s="10"/>
      <c r="E23" s="10"/>
      <c r="F23" s="11"/>
      <c r="G23" s="11"/>
      <c r="H23" s="11"/>
      <c r="I23" s="12">
        <f>I24</f>
        <v>10838610.949999999</v>
      </c>
      <c r="J23" s="12">
        <f t="shared" ref="J23:K23" si="3">J24</f>
        <v>9098123</v>
      </c>
      <c r="K23" s="12">
        <f t="shared" si="3"/>
        <v>9236038</v>
      </c>
    </row>
    <row r="24" spans="1:15" ht="21" hidden="1">
      <c r="A24" s="13" t="s">
        <v>43</v>
      </c>
      <c r="B24" s="14" t="s">
        <v>42</v>
      </c>
      <c r="C24" s="14"/>
      <c r="D24" s="14"/>
      <c r="E24" s="14"/>
      <c r="F24" s="14"/>
      <c r="G24" s="14"/>
      <c r="H24" s="14"/>
      <c r="I24" s="15">
        <f>I25+I98+I106+I115+I136+I163</f>
        <v>10838610.949999999</v>
      </c>
      <c r="J24" s="15">
        <f>J25+J98+J106+J115+J136+J163</f>
        <v>9098123</v>
      </c>
      <c r="K24" s="15">
        <f>K25+K98+K106+K115+K136+K163</f>
        <v>9236038</v>
      </c>
    </row>
    <row r="25" spans="1:15" ht="19.5" customHeight="1">
      <c r="A25" s="31" t="s">
        <v>30</v>
      </c>
      <c r="B25" s="32" t="s">
        <v>42</v>
      </c>
      <c r="C25" s="32" t="s">
        <v>29</v>
      </c>
      <c r="D25" s="32"/>
      <c r="E25" s="32"/>
      <c r="F25" s="32"/>
      <c r="G25" s="32"/>
      <c r="H25" s="32"/>
      <c r="I25" s="33">
        <f>I26+I33+I63+I69+I74</f>
        <v>4501050.03</v>
      </c>
      <c r="J25" s="33">
        <f>J26+J33+J63+J74</f>
        <v>4200489</v>
      </c>
      <c r="K25" s="33">
        <f>K26+K33+K63+K74</f>
        <v>4322264</v>
      </c>
    </row>
    <row r="26" spans="1:15" ht="31.5">
      <c r="A26" s="29" t="s">
        <v>45</v>
      </c>
      <c r="B26" s="30" t="s">
        <v>42</v>
      </c>
      <c r="C26" s="40" t="s">
        <v>44</v>
      </c>
      <c r="D26" s="40"/>
      <c r="E26" s="40"/>
      <c r="F26" s="40"/>
      <c r="G26" s="40"/>
      <c r="H26" s="40"/>
      <c r="I26" s="41">
        <f>I27</f>
        <v>716000</v>
      </c>
      <c r="J26" s="41">
        <f t="shared" ref="J26:K27" si="4">J27</f>
        <v>716000</v>
      </c>
      <c r="K26" s="41">
        <f t="shared" si="4"/>
        <v>716000</v>
      </c>
      <c r="L26" s="64"/>
    </row>
    <row r="27" spans="1:15" ht="31.5">
      <c r="A27" s="13" t="s">
        <v>34</v>
      </c>
      <c r="B27" s="14" t="s">
        <v>42</v>
      </c>
      <c r="C27" s="59" t="s">
        <v>44</v>
      </c>
      <c r="D27" s="59" t="s">
        <v>33</v>
      </c>
      <c r="E27" s="59"/>
      <c r="F27" s="59"/>
      <c r="G27" s="59"/>
      <c r="H27" s="59"/>
      <c r="I27" s="60">
        <f>I28</f>
        <v>716000</v>
      </c>
      <c r="J27" s="60">
        <f t="shared" si="4"/>
        <v>716000</v>
      </c>
      <c r="K27" s="60">
        <f t="shared" si="4"/>
        <v>716000</v>
      </c>
    </row>
    <row r="28" spans="1:15">
      <c r="A28" s="13" t="s">
        <v>47</v>
      </c>
      <c r="B28" s="14" t="s">
        <v>42</v>
      </c>
      <c r="C28" s="14" t="s">
        <v>44</v>
      </c>
      <c r="D28" s="14" t="s">
        <v>46</v>
      </c>
      <c r="E28" s="14"/>
      <c r="F28" s="14"/>
      <c r="G28" s="14"/>
      <c r="H28" s="14"/>
      <c r="I28" s="15">
        <f>I29+I31</f>
        <v>716000</v>
      </c>
      <c r="J28" s="15">
        <f t="shared" ref="J28:K28" si="5">J29+J31</f>
        <v>716000</v>
      </c>
      <c r="K28" s="15">
        <f t="shared" si="5"/>
        <v>716000</v>
      </c>
    </row>
    <row r="29" spans="1:15" ht="21">
      <c r="A29" s="13" t="s">
        <v>49</v>
      </c>
      <c r="B29" s="14" t="s">
        <v>42</v>
      </c>
      <c r="C29" s="14" t="s">
        <v>44</v>
      </c>
      <c r="D29" s="14" t="s">
        <v>46</v>
      </c>
      <c r="E29" s="14" t="s">
        <v>48</v>
      </c>
      <c r="F29" s="14"/>
      <c r="G29" s="14"/>
      <c r="H29" s="14"/>
      <c r="I29" s="15">
        <f>I30</f>
        <v>550000</v>
      </c>
      <c r="J29" s="15">
        <f t="shared" ref="J29:K29" si="6">J30</f>
        <v>550000</v>
      </c>
      <c r="K29" s="15">
        <f t="shared" si="6"/>
        <v>550000</v>
      </c>
    </row>
    <row r="30" spans="1:15" s="24" customFormat="1">
      <c r="A30" s="21" t="s">
        <v>52</v>
      </c>
      <c r="B30" s="22" t="s">
        <v>42</v>
      </c>
      <c r="C30" s="22" t="s">
        <v>44</v>
      </c>
      <c r="D30" s="22" t="s">
        <v>46</v>
      </c>
      <c r="E30" s="22" t="s">
        <v>48</v>
      </c>
      <c r="F30" s="22" t="s">
        <v>50</v>
      </c>
      <c r="G30" s="22" t="s">
        <v>28</v>
      </c>
      <c r="H30" s="22" t="s">
        <v>51</v>
      </c>
      <c r="I30" s="25">
        <v>550000</v>
      </c>
      <c r="J30" s="25">
        <v>550000</v>
      </c>
      <c r="K30" s="25">
        <v>550000</v>
      </c>
      <c r="L30" s="65"/>
    </row>
    <row r="31" spans="1:15" ht="42">
      <c r="A31" s="13" t="s">
        <v>54</v>
      </c>
      <c r="B31" s="14" t="s">
        <v>42</v>
      </c>
      <c r="C31" s="14" t="s">
        <v>44</v>
      </c>
      <c r="D31" s="14" t="s">
        <v>46</v>
      </c>
      <c r="E31" s="14" t="s">
        <v>53</v>
      </c>
      <c r="F31" s="14"/>
      <c r="G31" s="14"/>
      <c r="H31" s="14"/>
      <c r="I31" s="15">
        <f>I32</f>
        <v>166000</v>
      </c>
      <c r="J31" s="15">
        <f t="shared" ref="J31:K31" si="7">J32</f>
        <v>166000</v>
      </c>
      <c r="K31" s="15">
        <f t="shared" si="7"/>
        <v>166000</v>
      </c>
    </row>
    <row r="32" spans="1:15" s="24" customFormat="1">
      <c r="A32" s="21" t="s">
        <v>56</v>
      </c>
      <c r="B32" s="22" t="s">
        <v>42</v>
      </c>
      <c r="C32" s="22" t="s">
        <v>44</v>
      </c>
      <c r="D32" s="22" t="s">
        <v>46</v>
      </c>
      <c r="E32" s="22" t="s">
        <v>53</v>
      </c>
      <c r="F32" s="22" t="s">
        <v>50</v>
      </c>
      <c r="G32" s="22" t="s">
        <v>28</v>
      </c>
      <c r="H32" s="22" t="s">
        <v>55</v>
      </c>
      <c r="I32" s="23">
        <v>166000</v>
      </c>
      <c r="J32" s="23">
        <v>166000</v>
      </c>
      <c r="K32" s="23">
        <v>166000</v>
      </c>
      <c r="L32" s="65"/>
    </row>
    <row r="33" spans="1:12" ht="52.5">
      <c r="A33" s="29" t="s">
        <v>32</v>
      </c>
      <c r="B33" s="30" t="s">
        <v>42</v>
      </c>
      <c r="C33" s="40" t="s">
        <v>31</v>
      </c>
      <c r="D33" s="40"/>
      <c r="E33" s="40"/>
      <c r="F33" s="40"/>
      <c r="G33" s="40"/>
      <c r="H33" s="40"/>
      <c r="I33" s="41">
        <f>I34+I54+I58+I50</f>
        <v>1819510.03</v>
      </c>
      <c r="J33" s="41">
        <f t="shared" ref="J33:K33" si="8">J34+J54</f>
        <v>1712504</v>
      </c>
      <c r="K33" s="41">
        <f t="shared" si="8"/>
        <v>1673690</v>
      </c>
      <c r="L33" s="64"/>
    </row>
    <row r="34" spans="1:12" ht="31.5">
      <c r="A34" s="13" t="s">
        <v>34</v>
      </c>
      <c r="B34" s="14" t="s">
        <v>42</v>
      </c>
      <c r="C34" s="59" t="s">
        <v>31</v>
      </c>
      <c r="D34" s="59" t="s">
        <v>33</v>
      </c>
      <c r="E34" s="59"/>
      <c r="F34" s="59"/>
      <c r="G34" s="59"/>
      <c r="H34" s="59"/>
      <c r="I34" s="60">
        <f>I35+I51</f>
        <v>1752010.03</v>
      </c>
      <c r="J34" s="60">
        <f t="shared" ref="J34:K34" si="9">J35+J51</f>
        <v>1712504</v>
      </c>
      <c r="K34" s="60">
        <f t="shared" si="9"/>
        <v>1673690</v>
      </c>
    </row>
    <row r="35" spans="1:12" ht="21">
      <c r="A35" s="13" t="s">
        <v>58</v>
      </c>
      <c r="B35" s="14" t="s">
        <v>42</v>
      </c>
      <c r="C35" s="14" t="s">
        <v>31</v>
      </c>
      <c r="D35" s="14" t="s">
        <v>57</v>
      </c>
      <c r="E35" s="14"/>
      <c r="F35" s="14"/>
      <c r="G35" s="14"/>
      <c r="H35" s="14"/>
      <c r="I35" s="15">
        <f>I36+I38+I40</f>
        <v>1748610.03</v>
      </c>
      <c r="J35" s="15">
        <f t="shared" ref="J35:K35" si="10">J36+J38+J40</f>
        <v>1709104</v>
      </c>
      <c r="K35" s="15">
        <f t="shared" si="10"/>
        <v>1670290</v>
      </c>
    </row>
    <row r="36" spans="1:12" ht="21">
      <c r="A36" s="13" t="s">
        <v>49</v>
      </c>
      <c r="B36" s="14" t="s">
        <v>42</v>
      </c>
      <c r="C36" s="14" t="s">
        <v>31</v>
      </c>
      <c r="D36" s="14" t="s">
        <v>57</v>
      </c>
      <c r="E36" s="14" t="s">
        <v>48</v>
      </c>
      <c r="F36" s="14"/>
      <c r="G36" s="14"/>
      <c r="H36" s="14"/>
      <c r="I36" s="15">
        <f>I37</f>
        <v>1169120.68</v>
      </c>
      <c r="J36" s="15">
        <f t="shared" ref="J36:K36" si="11">J37</f>
        <v>1000000</v>
      </c>
      <c r="K36" s="15">
        <f t="shared" si="11"/>
        <v>1000000</v>
      </c>
    </row>
    <row r="37" spans="1:12">
      <c r="A37" s="21" t="s">
        <v>52</v>
      </c>
      <c r="B37" s="22" t="s">
        <v>42</v>
      </c>
      <c r="C37" s="22" t="s">
        <v>31</v>
      </c>
      <c r="D37" s="22" t="s">
        <v>57</v>
      </c>
      <c r="E37" s="22" t="s">
        <v>48</v>
      </c>
      <c r="F37" s="22" t="s">
        <v>50</v>
      </c>
      <c r="G37" s="22" t="s">
        <v>28</v>
      </c>
      <c r="H37" s="22" t="s">
        <v>51</v>
      </c>
      <c r="I37" s="23">
        <v>1169120.68</v>
      </c>
      <c r="J37" s="23">
        <v>1000000</v>
      </c>
      <c r="K37" s="23">
        <v>1000000</v>
      </c>
    </row>
    <row r="38" spans="1:12" ht="42">
      <c r="A38" s="13" t="s">
        <v>54</v>
      </c>
      <c r="B38" s="14" t="s">
        <v>42</v>
      </c>
      <c r="C38" s="14" t="s">
        <v>31</v>
      </c>
      <c r="D38" s="14" t="s">
        <v>57</v>
      </c>
      <c r="E38" s="14" t="s">
        <v>53</v>
      </c>
      <c r="F38" s="14"/>
      <c r="G38" s="14"/>
      <c r="H38" s="14"/>
      <c r="I38" s="15">
        <f>I39</f>
        <v>296879.32</v>
      </c>
      <c r="J38" s="15">
        <f t="shared" ref="J38:K38" si="12">J39</f>
        <v>302000</v>
      </c>
      <c r="K38" s="15">
        <f t="shared" si="12"/>
        <v>302000</v>
      </c>
    </row>
    <row r="39" spans="1:12">
      <c r="A39" s="21" t="s">
        <v>56</v>
      </c>
      <c r="B39" s="22" t="s">
        <v>42</v>
      </c>
      <c r="C39" s="22" t="s">
        <v>31</v>
      </c>
      <c r="D39" s="22" t="s">
        <v>57</v>
      </c>
      <c r="E39" s="22" t="s">
        <v>53</v>
      </c>
      <c r="F39" s="22" t="s">
        <v>50</v>
      </c>
      <c r="G39" s="22" t="s">
        <v>28</v>
      </c>
      <c r="H39" s="22" t="s">
        <v>55</v>
      </c>
      <c r="I39" s="23">
        <v>296879.32</v>
      </c>
      <c r="J39" s="23">
        <v>302000</v>
      </c>
      <c r="K39" s="23">
        <v>302000</v>
      </c>
    </row>
    <row r="40" spans="1:12">
      <c r="A40" s="13" t="s">
        <v>38</v>
      </c>
      <c r="B40" s="14" t="s">
        <v>42</v>
      </c>
      <c r="C40" s="14" t="s">
        <v>31</v>
      </c>
      <c r="D40" s="14" t="s">
        <v>57</v>
      </c>
      <c r="E40" s="14" t="s">
        <v>37</v>
      </c>
      <c r="F40" s="14"/>
      <c r="G40" s="14"/>
      <c r="H40" s="14"/>
      <c r="I40" s="15">
        <f>I41+I42+I43+I44+I45+I46+I47+I48+I49</f>
        <v>282610.03000000003</v>
      </c>
      <c r="J40" s="15">
        <f>J41+J42+J44+J45+J46+J47+J48+J49</f>
        <v>407104</v>
      </c>
      <c r="K40" s="15">
        <f t="shared" ref="K40" si="13">K41+K42+K44+K45+K46+K47+K48+K49</f>
        <v>368290</v>
      </c>
    </row>
    <row r="41" spans="1:12">
      <c r="A41" s="21" t="s">
        <v>60</v>
      </c>
      <c r="B41" s="22" t="s">
        <v>42</v>
      </c>
      <c r="C41" s="22" t="s">
        <v>31</v>
      </c>
      <c r="D41" s="22" t="s">
        <v>57</v>
      </c>
      <c r="E41" s="22" t="s">
        <v>37</v>
      </c>
      <c r="F41" s="22" t="s">
        <v>50</v>
      </c>
      <c r="G41" s="22" t="s">
        <v>28</v>
      </c>
      <c r="H41" s="22" t="s">
        <v>59</v>
      </c>
      <c r="I41" s="23">
        <v>61000</v>
      </c>
      <c r="J41" s="23">
        <v>70000</v>
      </c>
      <c r="K41" s="23">
        <v>70000</v>
      </c>
    </row>
    <row r="42" spans="1:12">
      <c r="A42" s="21" t="s">
        <v>62</v>
      </c>
      <c r="B42" s="22" t="s">
        <v>42</v>
      </c>
      <c r="C42" s="22" t="s">
        <v>31</v>
      </c>
      <c r="D42" s="22" t="s">
        <v>57</v>
      </c>
      <c r="E42" s="22" t="s">
        <v>37</v>
      </c>
      <c r="F42" s="22" t="s">
        <v>50</v>
      </c>
      <c r="G42" s="22" t="s">
        <v>28</v>
      </c>
      <c r="H42" s="22" t="s">
        <v>61</v>
      </c>
      <c r="I42" s="23">
        <v>0</v>
      </c>
      <c r="J42" s="23">
        <v>100000</v>
      </c>
      <c r="K42" s="23">
        <v>100000</v>
      </c>
    </row>
    <row r="43" spans="1:12">
      <c r="A43" s="21" t="s">
        <v>214</v>
      </c>
      <c r="B43" s="22" t="s">
        <v>42</v>
      </c>
      <c r="C43" s="22" t="s">
        <v>31</v>
      </c>
      <c r="D43" s="22" t="s">
        <v>57</v>
      </c>
      <c r="E43" s="22" t="s">
        <v>215</v>
      </c>
      <c r="F43" s="22" t="s">
        <v>50</v>
      </c>
      <c r="G43" s="22" t="s">
        <v>28</v>
      </c>
      <c r="H43" s="22" t="s">
        <v>61</v>
      </c>
      <c r="I43" s="23"/>
      <c r="J43" s="23"/>
      <c r="K43" s="23"/>
    </row>
    <row r="44" spans="1:12">
      <c r="A44" s="21" t="s">
        <v>64</v>
      </c>
      <c r="B44" s="22" t="s">
        <v>42</v>
      </c>
      <c r="C44" s="22" t="s">
        <v>31</v>
      </c>
      <c r="D44" s="22" t="s">
        <v>57</v>
      </c>
      <c r="E44" s="22" t="s">
        <v>37</v>
      </c>
      <c r="F44" s="22" t="s">
        <v>50</v>
      </c>
      <c r="G44" s="22" t="s">
        <v>28</v>
      </c>
      <c r="H44" s="22" t="s">
        <v>63</v>
      </c>
      <c r="I44" s="23">
        <v>24850</v>
      </c>
      <c r="J44" s="23">
        <v>0</v>
      </c>
      <c r="K44" s="23">
        <v>0</v>
      </c>
    </row>
    <row r="45" spans="1:12">
      <c r="A45" s="21" t="s">
        <v>66</v>
      </c>
      <c r="B45" s="22" t="s">
        <v>42</v>
      </c>
      <c r="C45" s="22" t="s">
        <v>31</v>
      </c>
      <c r="D45" s="22" t="s">
        <v>57</v>
      </c>
      <c r="E45" s="22" t="s">
        <v>37</v>
      </c>
      <c r="F45" s="22" t="s">
        <v>50</v>
      </c>
      <c r="G45" s="22" t="s">
        <v>28</v>
      </c>
      <c r="H45" s="22" t="s">
        <v>65</v>
      </c>
      <c r="I45" s="23">
        <v>60000</v>
      </c>
      <c r="J45" s="23">
        <v>100000</v>
      </c>
      <c r="K45" s="23">
        <v>100000</v>
      </c>
    </row>
    <row r="46" spans="1:12">
      <c r="A46" s="21" t="s">
        <v>68</v>
      </c>
      <c r="B46" s="22" t="s">
        <v>42</v>
      </c>
      <c r="C46" s="22" t="s">
        <v>31</v>
      </c>
      <c r="D46" s="22" t="s">
        <v>57</v>
      </c>
      <c r="E46" s="22" t="s">
        <v>37</v>
      </c>
      <c r="F46" s="22" t="s">
        <v>50</v>
      </c>
      <c r="G46" s="22" t="s">
        <v>28</v>
      </c>
      <c r="H46" s="22" t="s">
        <v>67</v>
      </c>
      <c r="I46" s="23">
        <v>40000</v>
      </c>
      <c r="J46" s="23">
        <v>38814</v>
      </c>
      <c r="K46" s="23">
        <v>0</v>
      </c>
    </row>
    <row r="47" spans="1:12">
      <c r="A47" s="21" t="s">
        <v>70</v>
      </c>
      <c r="B47" s="22" t="s">
        <v>42</v>
      </c>
      <c r="C47" s="22" t="s">
        <v>31</v>
      </c>
      <c r="D47" s="22" t="s">
        <v>57</v>
      </c>
      <c r="E47" s="22" t="s">
        <v>37</v>
      </c>
      <c r="F47" s="22" t="s">
        <v>50</v>
      </c>
      <c r="G47" s="22" t="s">
        <v>28</v>
      </c>
      <c r="H47" s="22" t="s">
        <v>69</v>
      </c>
      <c r="I47" s="23">
        <v>30000</v>
      </c>
      <c r="J47" s="23">
        <v>30000</v>
      </c>
      <c r="K47" s="23">
        <v>30000</v>
      </c>
    </row>
    <row r="48" spans="1:12" ht="22.5">
      <c r="A48" s="21" t="s">
        <v>72</v>
      </c>
      <c r="B48" s="22" t="s">
        <v>42</v>
      </c>
      <c r="C48" s="22" t="s">
        <v>31</v>
      </c>
      <c r="D48" s="22" t="s">
        <v>57</v>
      </c>
      <c r="E48" s="22" t="s">
        <v>37</v>
      </c>
      <c r="F48" s="22" t="s">
        <v>50</v>
      </c>
      <c r="G48" s="22" t="s">
        <v>28</v>
      </c>
      <c r="H48" s="22" t="s">
        <v>71</v>
      </c>
      <c r="I48" s="23">
        <v>32610.03</v>
      </c>
      <c r="J48" s="23">
        <v>30000</v>
      </c>
      <c r="K48" s="23">
        <v>30000</v>
      </c>
    </row>
    <row r="49" spans="1:12" ht="22.5">
      <c r="A49" s="21" t="s">
        <v>41</v>
      </c>
      <c r="B49" s="22" t="s">
        <v>42</v>
      </c>
      <c r="C49" s="22" t="s">
        <v>31</v>
      </c>
      <c r="D49" s="22" t="s">
        <v>57</v>
      </c>
      <c r="E49" s="22" t="s">
        <v>37</v>
      </c>
      <c r="F49" s="22" t="s">
        <v>50</v>
      </c>
      <c r="G49" s="22" t="s">
        <v>28</v>
      </c>
      <c r="H49" s="22" t="s">
        <v>40</v>
      </c>
      <c r="I49" s="23">
        <v>34150</v>
      </c>
      <c r="J49" s="23">
        <v>38290</v>
      </c>
      <c r="K49" s="23">
        <v>38290</v>
      </c>
    </row>
    <row r="50" spans="1:12" ht="27" customHeight="1">
      <c r="A50" s="26" t="s">
        <v>214</v>
      </c>
      <c r="B50" s="27"/>
      <c r="C50" s="22" t="s">
        <v>31</v>
      </c>
      <c r="D50" s="22" t="s">
        <v>57</v>
      </c>
      <c r="E50" s="27" t="s">
        <v>215</v>
      </c>
      <c r="F50" s="22" t="s">
        <v>50</v>
      </c>
      <c r="G50" s="22" t="s">
        <v>28</v>
      </c>
      <c r="H50" s="27" t="s">
        <v>61</v>
      </c>
      <c r="I50" s="28">
        <v>47500</v>
      </c>
      <c r="J50" s="28"/>
      <c r="K50" s="28"/>
    </row>
    <row r="51" spans="1:12" ht="31.5">
      <c r="A51" s="13" t="s">
        <v>36</v>
      </c>
      <c r="B51" s="14" t="s">
        <v>42</v>
      </c>
      <c r="C51" s="14" t="s">
        <v>31</v>
      </c>
      <c r="D51" s="14" t="s">
        <v>35</v>
      </c>
      <c r="E51" s="14"/>
      <c r="F51" s="14"/>
      <c r="G51" s="14"/>
      <c r="H51" s="14"/>
      <c r="I51" s="15">
        <f>I52</f>
        <v>3400</v>
      </c>
      <c r="J51" s="15">
        <f t="shared" ref="J51:K51" si="14">J52</f>
        <v>3400</v>
      </c>
      <c r="K51" s="15">
        <f t="shared" si="14"/>
        <v>3400</v>
      </c>
    </row>
    <row r="52" spans="1:12">
      <c r="A52" s="13" t="s">
        <v>38</v>
      </c>
      <c r="B52" s="14" t="s">
        <v>42</v>
      </c>
      <c r="C52" s="14" t="s">
        <v>31</v>
      </c>
      <c r="D52" s="14" t="s">
        <v>35</v>
      </c>
      <c r="E52" s="14" t="s">
        <v>37</v>
      </c>
      <c r="F52" s="14"/>
      <c r="G52" s="14"/>
      <c r="H52" s="14"/>
      <c r="I52" s="15">
        <v>3400</v>
      </c>
      <c r="J52" s="15">
        <v>3400</v>
      </c>
      <c r="K52" s="15">
        <v>3400</v>
      </c>
    </row>
    <row r="53" spans="1:12" ht="22.5">
      <c r="A53" s="21" t="s">
        <v>41</v>
      </c>
      <c r="B53" s="22" t="s">
        <v>42</v>
      </c>
      <c r="C53" s="22" t="s">
        <v>31</v>
      </c>
      <c r="D53" s="22" t="s">
        <v>35</v>
      </c>
      <c r="E53" s="22" t="s">
        <v>37</v>
      </c>
      <c r="F53" s="22" t="s">
        <v>39</v>
      </c>
      <c r="G53" s="22" t="s">
        <v>28</v>
      </c>
      <c r="H53" s="22" t="s">
        <v>40</v>
      </c>
      <c r="I53" s="23">
        <v>3400</v>
      </c>
      <c r="J53" s="23">
        <v>3400</v>
      </c>
      <c r="K53" s="23">
        <v>3400</v>
      </c>
    </row>
    <row r="54" spans="1:12" ht="21">
      <c r="A54" s="13" t="s">
        <v>74</v>
      </c>
      <c r="B54" s="14" t="s">
        <v>42</v>
      </c>
      <c r="C54" s="59" t="s">
        <v>31</v>
      </c>
      <c r="D54" s="59" t="s">
        <v>73</v>
      </c>
      <c r="E54" s="59"/>
      <c r="F54" s="59"/>
      <c r="G54" s="59"/>
      <c r="H54" s="59"/>
      <c r="I54" s="60">
        <f>I55+I58</f>
        <v>11000</v>
      </c>
      <c r="J54" s="60">
        <f>J55+J58</f>
        <v>0</v>
      </c>
      <c r="K54" s="60">
        <f>K55+K58</f>
        <v>0</v>
      </c>
    </row>
    <row r="55" spans="1:12" ht="31.5">
      <c r="A55" s="13" t="s">
        <v>76</v>
      </c>
      <c r="B55" s="14" t="s">
        <v>42</v>
      </c>
      <c r="C55" s="14" t="s">
        <v>31</v>
      </c>
      <c r="D55" s="14" t="s">
        <v>75</v>
      </c>
      <c r="E55" s="14"/>
      <c r="F55" s="14"/>
      <c r="G55" s="14"/>
      <c r="H55" s="14"/>
      <c r="I55" s="15">
        <f>I56</f>
        <v>2000</v>
      </c>
      <c r="J55" s="15">
        <v>0</v>
      </c>
      <c r="K55" s="15">
        <v>0</v>
      </c>
    </row>
    <row r="56" spans="1:12" ht="21">
      <c r="A56" s="13" t="s">
        <v>78</v>
      </c>
      <c r="B56" s="14" t="s">
        <v>42</v>
      </c>
      <c r="C56" s="14" t="s">
        <v>31</v>
      </c>
      <c r="D56" s="14" t="s">
        <v>75</v>
      </c>
      <c r="E56" s="14" t="s">
        <v>77</v>
      </c>
      <c r="F56" s="14"/>
      <c r="G56" s="14"/>
      <c r="H56" s="14"/>
      <c r="I56" s="15">
        <f>I57</f>
        <v>2000</v>
      </c>
      <c r="J56" s="15">
        <v>0</v>
      </c>
      <c r="K56" s="15">
        <v>0</v>
      </c>
    </row>
    <row r="57" spans="1:12">
      <c r="A57" s="21" t="s">
        <v>80</v>
      </c>
      <c r="B57" s="22" t="s">
        <v>42</v>
      </c>
      <c r="C57" s="22" t="s">
        <v>31</v>
      </c>
      <c r="D57" s="22" t="s">
        <v>75</v>
      </c>
      <c r="E57" s="22" t="s">
        <v>77</v>
      </c>
      <c r="F57" s="22" t="s">
        <v>50</v>
      </c>
      <c r="G57" s="22" t="s">
        <v>28</v>
      </c>
      <c r="H57" s="22" t="s">
        <v>79</v>
      </c>
      <c r="I57" s="23">
        <v>2000</v>
      </c>
      <c r="J57" s="23">
        <v>0</v>
      </c>
      <c r="K57" s="23">
        <v>0</v>
      </c>
    </row>
    <row r="58" spans="1:12" ht="21">
      <c r="A58" s="13" t="s">
        <v>82</v>
      </c>
      <c r="B58" s="14" t="s">
        <v>42</v>
      </c>
      <c r="C58" s="14" t="s">
        <v>31</v>
      </c>
      <c r="D58" s="14" t="s">
        <v>81</v>
      </c>
      <c r="E58" s="14"/>
      <c r="F58" s="14"/>
      <c r="G58" s="14"/>
      <c r="H58" s="14"/>
      <c r="I58" s="15">
        <f>I59</f>
        <v>9000</v>
      </c>
      <c r="J58" s="15">
        <v>0</v>
      </c>
      <c r="K58" s="15">
        <v>0</v>
      </c>
    </row>
    <row r="59" spans="1:12">
      <c r="A59" s="13" t="s">
        <v>84</v>
      </c>
      <c r="B59" s="14" t="s">
        <v>42</v>
      </c>
      <c r="C59" s="14" t="s">
        <v>31</v>
      </c>
      <c r="D59" s="14" t="s">
        <v>81</v>
      </c>
      <c r="E59" s="14" t="s">
        <v>83</v>
      </c>
      <c r="F59" s="14"/>
      <c r="G59" s="14"/>
      <c r="H59" s="14"/>
      <c r="I59" s="15">
        <f>I60+I61+I62</f>
        <v>9000</v>
      </c>
      <c r="J59" s="15">
        <v>0</v>
      </c>
      <c r="K59" s="15">
        <v>0</v>
      </c>
    </row>
    <row r="60" spans="1:12">
      <c r="A60" s="21" t="s">
        <v>80</v>
      </c>
      <c r="B60" s="22" t="s">
        <v>42</v>
      </c>
      <c r="C60" s="22" t="s">
        <v>31</v>
      </c>
      <c r="D60" s="22" t="s">
        <v>81</v>
      </c>
      <c r="E60" s="22" t="s">
        <v>83</v>
      </c>
      <c r="F60" s="22" t="s">
        <v>50</v>
      </c>
      <c r="G60" s="22" t="s">
        <v>28</v>
      </c>
      <c r="H60" s="22" t="s">
        <v>79</v>
      </c>
      <c r="I60" s="23">
        <v>5000</v>
      </c>
      <c r="J60" s="23">
        <v>0</v>
      </c>
      <c r="K60" s="23">
        <v>0</v>
      </c>
    </row>
    <row r="61" spans="1:12">
      <c r="A61" s="26" t="s">
        <v>84</v>
      </c>
      <c r="B61" s="22" t="s">
        <v>42</v>
      </c>
      <c r="C61" s="22" t="s">
        <v>31</v>
      </c>
      <c r="D61" s="22" t="s">
        <v>218</v>
      </c>
      <c r="E61" s="27" t="s">
        <v>219</v>
      </c>
      <c r="F61" s="22" t="s">
        <v>50</v>
      </c>
      <c r="G61" s="22" t="s">
        <v>28</v>
      </c>
      <c r="H61" s="22" t="s">
        <v>79</v>
      </c>
      <c r="I61" s="28">
        <v>2000</v>
      </c>
      <c r="J61" s="28"/>
      <c r="K61" s="28"/>
    </row>
    <row r="62" spans="1:12">
      <c r="A62" s="26" t="s">
        <v>199</v>
      </c>
      <c r="B62" s="27" t="s">
        <v>42</v>
      </c>
      <c r="C62" s="27" t="s">
        <v>31</v>
      </c>
      <c r="D62" s="22" t="s">
        <v>81</v>
      </c>
      <c r="E62" s="27" t="s">
        <v>83</v>
      </c>
      <c r="F62" s="27" t="s">
        <v>50</v>
      </c>
      <c r="G62" s="27" t="s">
        <v>28</v>
      </c>
      <c r="H62" s="27" t="s">
        <v>198</v>
      </c>
      <c r="I62" s="28">
        <v>2000</v>
      </c>
      <c r="J62" s="28"/>
      <c r="K62" s="28"/>
    </row>
    <row r="63" spans="1:12" ht="31.5">
      <c r="A63" s="29" t="s">
        <v>86</v>
      </c>
      <c r="B63" s="30" t="s">
        <v>42</v>
      </c>
      <c r="C63" s="40" t="s">
        <v>85</v>
      </c>
      <c r="D63" s="40"/>
      <c r="E63" s="40"/>
      <c r="F63" s="40"/>
      <c r="G63" s="40"/>
      <c r="H63" s="40"/>
      <c r="I63" s="41">
        <f>I64</f>
        <v>116017</v>
      </c>
      <c r="J63" s="41">
        <f t="shared" ref="J63:K63" si="15">J64</f>
        <v>115117</v>
      </c>
      <c r="K63" s="41">
        <f t="shared" si="15"/>
        <v>115117</v>
      </c>
      <c r="L63" s="64"/>
    </row>
    <row r="64" spans="1:12" ht="31.5">
      <c r="A64" s="13" t="s">
        <v>34</v>
      </c>
      <c r="B64" s="14" t="s">
        <v>42</v>
      </c>
      <c r="C64" s="59" t="s">
        <v>85</v>
      </c>
      <c r="D64" s="59" t="s">
        <v>33</v>
      </c>
      <c r="E64" s="59"/>
      <c r="F64" s="59"/>
      <c r="G64" s="59"/>
      <c r="H64" s="59"/>
      <c r="I64" s="60">
        <f>I65</f>
        <v>116017</v>
      </c>
      <c r="J64" s="60">
        <f t="shared" ref="J64:K64" si="16">J65</f>
        <v>115117</v>
      </c>
      <c r="K64" s="60">
        <f t="shared" si="16"/>
        <v>115117</v>
      </c>
    </row>
    <row r="65" spans="1:12" ht="63">
      <c r="A65" s="13" t="s">
        <v>88</v>
      </c>
      <c r="B65" s="14" t="s">
        <v>42</v>
      </c>
      <c r="C65" s="14" t="s">
        <v>85</v>
      </c>
      <c r="D65" s="14" t="s">
        <v>87</v>
      </c>
      <c r="E65" s="14"/>
      <c r="F65" s="14"/>
      <c r="G65" s="14"/>
      <c r="H65" s="14"/>
      <c r="I65" s="15">
        <f>I66</f>
        <v>116017</v>
      </c>
      <c r="J65" s="15">
        <f t="shared" ref="J65:K65" si="17">J66</f>
        <v>115117</v>
      </c>
      <c r="K65" s="15">
        <f t="shared" si="17"/>
        <v>115117</v>
      </c>
    </row>
    <row r="66" spans="1:12">
      <c r="A66" s="13" t="s">
        <v>90</v>
      </c>
      <c r="B66" s="14" t="s">
        <v>42</v>
      </c>
      <c r="C66" s="14" t="s">
        <v>85</v>
      </c>
      <c r="D66" s="14" t="s">
        <v>87</v>
      </c>
      <c r="E66" s="14" t="s">
        <v>89</v>
      </c>
      <c r="F66" s="14"/>
      <c r="G66" s="14"/>
      <c r="H66" s="14"/>
      <c r="I66" s="15">
        <f>I67+I68</f>
        <v>116017</v>
      </c>
      <c r="J66" s="15">
        <f t="shared" ref="J66:K66" si="18">J67+J68</f>
        <v>115117</v>
      </c>
      <c r="K66" s="15">
        <f t="shared" si="18"/>
        <v>115117</v>
      </c>
    </row>
    <row r="67" spans="1:12" ht="22.5">
      <c r="A67" s="21" t="s">
        <v>93</v>
      </c>
      <c r="B67" s="22" t="s">
        <v>42</v>
      </c>
      <c r="C67" s="22" t="s">
        <v>85</v>
      </c>
      <c r="D67" s="22" t="s">
        <v>87</v>
      </c>
      <c r="E67" s="22" t="s">
        <v>89</v>
      </c>
      <c r="F67" s="22" t="s">
        <v>50</v>
      </c>
      <c r="G67" s="22" t="s">
        <v>91</v>
      </c>
      <c r="H67" s="22" t="s">
        <v>92</v>
      </c>
      <c r="I67" s="23">
        <v>34450</v>
      </c>
      <c r="J67" s="23">
        <v>33550</v>
      </c>
      <c r="K67" s="23">
        <v>33550</v>
      </c>
    </row>
    <row r="68" spans="1:12" ht="22.5">
      <c r="A68" s="21" t="s">
        <v>93</v>
      </c>
      <c r="B68" s="22" t="s">
        <v>42</v>
      </c>
      <c r="C68" s="22" t="s">
        <v>85</v>
      </c>
      <c r="D68" s="22" t="s">
        <v>87</v>
      </c>
      <c r="E68" s="22" t="s">
        <v>89</v>
      </c>
      <c r="F68" s="22" t="s">
        <v>50</v>
      </c>
      <c r="G68" s="22" t="s">
        <v>94</v>
      </c>
      <c r="H68" s="22" t="s">
        <v>92</v>
      </c>
      <c r="I68" s="23">
        <v>81567</v>
      </c>
      <c r="J68" s="23">
        <v>81567</v>
      </c>
      <c r="K68" s="23">
        <v>81567</v>
      </c>
    </row>
    <row r="69" spans="1:12" ht="21" customHeight="1">
      <c r="A69" s="13" t="s">
        <v>96</v>
      </c>
      <c r="B69" s="14" t="s">
        <v>42</v>
      </c>
      <c r="C69" s="40" t="s">
        <v>95</v>
      </c>
      <c r="D69" s="40"/>
      <c r="E69" s="40"/>
      <c r="F69" s="40"/>
      <c r="G69" s="40"/>
      <c r="H69" s="40"/>
      <c r="I69" s="67">
        <f>I70</f>
        <v>10000</v>
      </c>
      <c r="J69" s="67">
        <f t="shared" ref="J69:K72" si="19">J70</f>
        <v>0</v>
      </c>
      <c r="K69" s="67">
        <f t="shared" si="19"/>
        <v>0</v>
      </c>
      <c r="L69" s="66" t="s">
        <v>213</v>
      </c>
    </row>
    <row r="70" spans="1:12" ht="21">
      <c r="A70" s="13" t="s">
        <v>74</v>
      </c>
      <c r="B70" s="14" t="s">
        <v>42</v>
      </c>
      <c r="C70" s="59" t="s">
        <v>95</v>
      </c>
      <c r="D70" s="59" t="s">
        <v>73</v>
      </c>
      <c r="E70" s="59"/>
      <c r="F70" s="59"/>
      <c r="G70" s="59"/>
      <c r="H70" s="59"/>
      <c r="I70" s="60">
        <f>I71</f>
        <v>10000</v>
      </c>
      <c r="J70" s="60">
        <f t="shared" si="19"/>
        <v>0</v>
      </c>
      <c r="K70" s="60">
        <f t="shared" si="19"/>
        <v>0</v>
      </c>
    </row>
    <row r="71" spans="1:12">
      <c r="A71" s="13" t="s">
        <v>98</v>
      </c>
      <c r="B71" s="14" t="s">
        <v>42</v>
      </c>
      <c r="C71" s="14" t="s">
        <v>95</v>
      </c>
      <c r="D71" s="14" t="s">
        <v>97</v>
      </c>
      <c r="E71" s="14"/>
      <c r="F71" s="14"/>
      <c r="G71" s="14"/>
      <c r="H71" s="14"/>
      <c r="I71" s="15">
        <f>I72</f>
        <v>10000</v>
      </c>
      <c r="J71" s="15">
        <f t="shared" si="19"/>
        <v>0</v>
      </c>
      <c r="K71" s="15">
        <f t="shared" si="19"/>
        <v>0</v>
      </c>
    </row>
    <row r="72" spans="1:12">
      <c r="A72" s="13" t="s">
        <v>100</v>
      </c>
      <c r="B72" s="14" t="s">
        <v>42</v>
      </c>
      <c r="C72" s="14" t="s">
        <v>95</v>
      </c>
      <c r="D72" s="14" t="s">
        <v>97</v>
      </c>
      <c r="E72" s="14" t="s">
        <v>99</v>
      </c>
      <c r="F72" s="14"/>
      <c r="G72" s="14"/>
      <c r="H72" s="14"/>
      <c r="I72" s="15">
        <f>I73</f>
        <v>10000</v>
      </c>
      <c r="J72" s="15">
        <f t="shared" si="19"/>
        <v>0</v>
      </c>
      <c r="K72" s="15">
        <f t="shared" si="19"/>
        <v>0</v>
      </c>
    </row>
    <row r="73" spans="1:12" ht="22.5">
      <c r="A73" s="21" t="s">
        <v>102</v>
      </c>
      <c r="B73" s="22" t="s">
        <v>42</v>
      </c>
      <c r="C73" s="22" t="s">
        <v>95</v>
      </c>
      <c r="D73" s="22" t="s">
        <v>97</v>
      </c>
      <c r="E73" s="22" t="s">
        <v>99</v>
      </c>
      <c r="F73" s="22" t="s">
        <v>50</v>
      </c>
      <c r="G73" s="22" t="s">
        <v>28</v>
      </c>
      <c r="H73" s="22" t="s">
        <v>101</v>
      </c>
      <c r="I73" s="23">
        <v>10000</v>
      </c>
      <c r="J73" s="23">
        <v>0</v>
      </c>
      <c r="K73" s="23">
        <v>0</v>
      </c>
    </row>
    <row r="74" spans="1:12" ht="19.5" customHeight="1">
      <c r="A74" s="29" t="s">
        <v>104</v>
      </c>
      <c r="B74" s="30" t="s">
        <v>42</v>
      </c>
      <c r="C74" s="40" t="s">
        <v>103</v>
      </c>
      <c r="D74" s="40"/>
      <c r="E74" s="40"/>
      <c r="F74" s="40"/>
      <c r="G74" s="40"/>
      <c r="H74" s="40"/>
      <c r="I74" s="41">
        <f>I75</f>
        <v>1839523</v>
      </c>
      <c r="J74" s="41">
        <f t="shared" ref="J74:K74" si="20">J75</f>
        <v>1656868</v>
      </c>
      <c r="K74" s="41">
        <f t="shared" si="20"/>
        <v>1817457</v>
      </c>
      <c r="L74" s="64"/>
    </row>
    <row r="75" spans="1:12" ht="21">
      <c r="A75" s="13" t="s">
        <v>74</v>
      </c>
      <c r="B75" s="14" t="s">
        <v>42</v>
      </c>
      <c r="C75" s="59" t="s">
        <v>103</v>
      </c>
      <c r="D75" s="59" t="s">
        <v>73</v>
      </c>
      <c r="E75" s="59"/>
      <c r="F75" s="59"/>
      <c r="G75" s="59"/>
      <c r="H75" s="59"/>
      <c r="I75" s="60">
        <f>I76+I82+I85+I90+I95</f>
        <v>1839523</v>
      </c>
      <c r="J75" s="60">
        <f t="shared" ref="J75:K75" si="21">J76+J82+J85+J90+J95</f>
        <v>1656868</v>
      </c>
      <c r="K75" s="60">
        <f t="shared" si="21"/>
        <v>1817457</v>
      </c>
    </row>
    <row r="76" spans="1:12" ht="21">
      <c r="A76" s="13" t="s">
        <v>200</v>
      </c>
      <c r="B76" s="14" t="s">
        <v>201</v>
      </c>
      <c r="C76" s="14" t="s">
        <v>103</v>
      </c>
      <c r="D76" s="14" t="s">
        <v>202</v>
      </c>
      <c r="E76" s="14"/>
      <c r="F76" s="14"/>
      <c r="G76" s="14"/>
      <c r="H76" s="14"/>
      <c r="I76" s="15">
        <f>I77+I79</f>
        <v>1477000</v>
      </c>
      <c r="J76" s="15">
        <f>J77+J79</f>
        <v>1388000</v>
      </c>
      <c r="K76" s="15">
        <f>K77+K79</f>
        <v>1388000</v>
      </c>
    </row>
    <row r="77" spans="1:12">
      <c r="A77" s="13" t="s">
        <v>170</v>
      </c>
      <c r="B77" s="14" t="s">
        <v>201</v>
      </c>
      <c r="C77" s="14" t="s">
        <v>103</v>
      </c>
      <c r="D77" s="14" t="s">
        <v>202</v>
      </c>
      <c r="E77" s="14" t="s">
        <v>169</v>
      </c>
      <c r="F77" s="14"/>
      <c r="G77" s="14"/>
      <c r="H77" s="14"/>
      <c r="I77" s="15">
        <f>I78</f>
        <v>1134000</v>
      </c>
      <c r="J77" s="15">
        <f t="shared" ref="J77:K77" si="22">J78</f>
        <v>1066000</v>
      </c>
      <c r="K77" s="15">
        <f t="shared" si="22"/>
        <v>1066000</v>
      </c>
    </row>
    <row r="78" spans="1:12">
      <c r="A78" s="37" t="s">
        <v>52</v>
      </c>
      <c r="B78" s="38" t="s">
        <v>201</v>
      </c>
      <c r="C78" s="38" t="s">
        <v>103</v>
      </c>
      <c r="D78" s="38" t="s">
        <v>202</v>
      </c>
      <c r="E78" s="38" t="s">
        <v>169</v>
      </c>
      <c r="F78" s="38" t="s">
        <v>50</v>
      </c>
      <c r="G78" s="38" t="s">
        <v>28</v>
      </c>
      <c r="H78" s="38" t="s">
        <v>203</v>
      </c>
      <c r="I78" s="39">
        <v>1134000</v>
      </c>
      <c r="J78" s="39">
        <v>1066000</v>
      </c>
      <c r="K78" s="39">
        <v>1066000</v>
      </c>
    </row>
    <row r="79" spans="1:12" ht="42">
      <c r="A79" s="13" t="s">
        <v>172</v>
      </c>
      <c r="B79" s="14" t="s">
        <v>201</v>
      </c>
      <c r="C79" s="14" t="s">
        <v>103</v>
      </c>
      <c r="D79" s="14" t="s">
        <v>202</v>
      </c>
      <c r="E79" s="14" t="s">
        <v>171</v>
      </c>
      <c r="F79" s="14"/>
      <c r="G79" s="14"/>
      <c r="H79" s="14"/>
      <c r="I79" s="15">
        <f>I80</f>
        <v>343000</v>
      </c>
      <c r="J79" s="15">
        <f t="shared" ref="J79:K79" si="23">J80</f>
        <v>322000</v>
      </c>
      <c r="K79" s="15">
        <f t="shared" si="23"/>
        <v>322000</v>
      </c>
    </row>
    <row r="80" spans="1:12">
      <c r="A80" s="37" t="s">
        <v>56</v>
      </c>
      <c r="B80" s="38" t="s">
        <v>201</v>
      </c>
      <c r="C80" s="38" t="s">
        <v>103</v>
      </c>
      <c r="D80" s="38" t="s">
        <v>202</v>
      </c>
      <c r="E80" s="38" t="s">
        <v>171</v>
      </c>
      <c r="F80" s="38" t="s">
        <v>50</v>
      </c>
      <c r="G80" s="38" t="s">
        <v>28</v>
      </c>
      <c r="H80" s="38" t="s">
        <v>204</v>
      </c>
      <c r="I80" s="39">
        <v>343000</v>
      </c>
      <c r="J80" s="39">
        <v>322000</v>
      </c>
      <c r="K80" s="39">
        <v>322000</v>
      </c>
    </row>
    <row r="81" spans="1:11" hidden="1">
      <c r="A81" s="13"/>
      <c r="B81" s="14"/>
      <c r="C81" s="14"/>
      <c r="D81" s="14"/>
      <c r="E81" s="14"/>
      <c r="F81" s="14"/>
      <c r="G81" s="14"/>
      <c r="H81" s="14"/>
      <c r="I81" s="15"/>
      <c r="J81" s="15"/>
      <c r="K81" s="15"/>
    </row>
    <row r="82" spans="1:11" ht="42">
      <c r="A82" s="13" t="s">
        <v>106</v>
      </c>
      <c r="B82" s="14" t="s">
        <v>42</v>
      </c>
      <c r="C82" s="14" t="s">
        <v>103</v>
      </c>
      <c r="D82" s="14" t="s">
        <v>105</v>
      </c>
      <c r="E82" s="14"/>
      <c r="F82" s="14"/>
      <c r="G82" s="14"/>
      <c r="H82" s="14"/>
      <c r="I82" s="15">
        <f>I83</f>
        <v>185695</v>
      </c>
      <c r="J82" s="15">
        <f t="shared" ref="J82:K83" si="24">J83</f>
        <v>100000</v>
      </c>
      <c r="K82" s="15">
        <f t="shared" si="24"/>
        <v>100000</v>
      </c>
    </row>
    <row r="83" spans="1:11">
      <c r="A83" s="13" t="s">
        <v>38</v>
      </c>
      <c r="B83" s="14" t="s">
        <v>42</v>
      </c>
      <c r="C83" s="14" t="s">
        <v>103</v>
      </c>
      <c r="D83" s="14" t="s">
        <v>105</v>
      </c>
      <c r="E83" s="14" t="s">
        <v>37</v>
      </c>
      <c r="F83" s="14"/>
      <c r="G83" s="14"/>
      <c r="H83" s="14"/>
      <c r="I83" s="15">
        <f>I84</f>
        <v>185695</v>
      </c>
      <c r="J83" s="15">
        <f t="shared" si="24"/>
        <v>100000</v>
      </c>
      <c r="K83" s="15">
        <f t="shared" si="24"/>
        <v>100000</v>
      </c>
    </row>
    <row r="84" spans="1:11">
      <c r="A84" s="21" t="s">
        <v>66</v>
      </c>
      <c r="B84" s="22" t="s">
        <v>42</v>
      </c>
      <c r="C84" s="22" t="s">
        <v>103</v>
      </c>
      <c r="D84" s="22" t="s">
        <v>105</v>
      </c>
      <c r="E84" s="22" t="s">
        <v>37</v>
      </c>
      <c r="F84" s="22" t="s">
        <v>50</v>
      </c>
      <c r="G84" s="22" t="s">
        <v>28</v>
      </c>
      <c r="H84" s="22" t="s">
        <v>65</v>
      </c>
      <c r="I84" s="23">
        <v>185695</v>
      </c>
      <c r="J84" s="23">
        <v>100000</v>
      </c>
      <c r="K84" s="23">
        <v>100000</v>
      </c>
    </row>
    <row r="85" spans="1:11">
      <c r="A85" s="13" t="s">
        <v>104</v>
      </c>
      <c r="B85" s="14" t="s">
        <v>42</v>
      </c>
      <c r="C85" s="14" t="s">
        <v>103</v>
      </c>
      <c r="D85" s="14" t="s">
        <v>107</v>
      </c>
      <c r="E85" s="14"/>
      <c r="F85" s="14"/>
      <c r="G85" s="14"/>
      <c r="H85" s="14"/>
      <c r="I85" s="15">
        <f>I86</f>
        <v>124828</v>
      </c>
      <c r="J85" s="15">
        <f t="shared" ref="J85:J86" si="25">J86</f>
        <v>15000</v>
      </c>
      <c r="K85" s="15">
        <f t="shared" ref="K85:K86" si="26">K86</f>
        <v>15000</v>
      </c>
    </row>
    <row r="86" spans="1:11">
      <c r="A86" s="13" t="s">
        <v>38</v>
      </c>
      <c r="B86" s="14" t="s">
        <v>42</v>
      </c>
      <c r="C86" s="14" t="s">
        <v>103</v>
      </c>
      <c r="D86" s="14" t="s">
        <v>107</v>
      </c>
      <c r="E86" s="14" t="s">
        <v>37</v>
      </c>
      <c r="F86" s="14"/>
      <c r="G86" s="14"/>
      <c r="H86" s="14"/>
      <c r="I86" s="15">
        <f>I87+I88+I89</f>
        <v>124828</v>
      </c>
      <c r="J86" s="15">
        <f t="shared" si="25"/>
        <v>15000</v>
      </c>
      <c r="K86" s="15">
        <f t="shared" si="26"/>
        <v>15000</v>
      </c>
    </row>
    <row r="87" spans="1:11">
      <c r="A87" s="21" t="s">
        <v>66</v>
      </c>
      <c r="B87" s="22" t="s">
        <v>42</v>
      </c>
      <c r="C87" s="22" t="s">
        <v>103</v>
      </c>
      <c r="D87" s="22" t="s">
        <v>107</v>
      </c>
      <c r="E87" s="22" t="s">
        <v>37</v>
      </c>
      <c r="F87" s="22" t="s">
        <v>50</v>
      </c>
      <c r="G87" s="22" t="s">
        <v>108</v>
      </c>
      <c r="H87" s="22" t="s">
        <v>65</v>
      </c>
      <c r="I87" s="23">
        <v>5172</v>
      </c>
      <c r="J87" s="23">
        <v>15000</v>
      </c>
      <c r="K87" s="23">
        <v>15000</v>
      </c>
    </row>
    <row r="88" spans="1:11">
      <c r="A88" s="21" t="s">
        <v>66</v>
      </c>
      <c r="B88" s="22" t="s">
        <v>42</v>
      </c>
      <c r="C88" s="22" t="s">
        <v>103</v>
      </c>
      <c r="D88" s="22" t="s">
        <v>107</v>
      </c>
      <c r="E88" s="22" t="s">
        <v>37</v>
      </c>
      <c r="F88" s="22" t="s">
        <v>50</v>
      </c>
      <c r="G88" s="22" t="s">
        <v>220</v>
      </c>
      <c r="H88" s="22" t="s">
        <v>65</v>
      </c>
      <c r="I88" s="23">
        <v>9828</v>
      </c>
      <c r="J88" s="28"/>
      <c r="K88" s="28"/>
    </row>
    <row r="89" spans="1:11">
      <c r="A89" s="21" t="s">
        <v>66</v>
      </c>
      <c r="B89" s="22" t="s">
        <v>42</v>
      </c>
      <c r="C89" s="22" t="s">
        <v>103</v>
      </c>
      <c r="D89" s="22" t="s">
        <v>107</v>
      </c>
      <c r="E89" s="22" t="s">
        <v>37</v>
      </c>
      <c r="F89" s="22" t="s">
        <v>50</v>
      </c>
      <c r="G89" s="22" t="s">
        <v>221</v>
      </c>
      <c r="H89" s="22" t="s">
        <v>65</v>
      </c>
      <c r="I89" s="23">
        <v>109828</v>
      </c>
      <c r="J89" s="28"/>
      <c r="K89" s="28"/>
    </row>
    <row r="90" spans="1:11" ht="31.5">
      <c r="A90" s="13" t="s">
        <v>110</v>
      </c>
      <c r="B90" s="14" t="s">
        <v>42</v>
      </c>
      <c r="C90" s="14" t="s">
        <v>103</v>
      </c>
      <c r="D90" s="14" t="s">
        <v>109</v>
      </c>
      <c r="E90" s="14"/>
      <c r="F90" s="14"/>
      <c r="G90" s="14"/>
      <c r="H90" s="14"/>
      <c r="I90" s="15">
        <f>I91</f>
        <v>52000</v>
      </c>
      <c r="J90" s="15">
        <f t="shared" ref="J90:J91" si="27">J91</f>
        <v>0</v>
      </c>
      <c r="K90" s="15">
        <f t="shared" ref="K90:K91" si="28">K91</f>
        <v>0</v>
      </c>
    </row>
    <row r="91" spans="1:11">
      <c r="A91" s="13" t="s">
        <v>84</v>
      </c>
      <c r="B91" s="14" t="s">
        <v>42</v>
      </c>
      <c r="C91" s="14" t="s">
        <v>103</v>
      </c>
      <c r="D91" s="14" t="s">
        <v>109</v>
      </c>
      <c r="E91" s="14" t="s">
        <v>83</v>
      </c>
      <c r="F91" s="14"/>
      <c r="G91" s="14"/>
      <c r="H91" s="14"/>
      <c r="I91" s="15">
        <f>I92+I93+I94</f>
        <v>52000</v>
      </c>
      <c r="J91" s="15">
        <f t="shared" si="27"/>
        <v>0</v>
      </c>
      <c r="K91" s="15">
        <f t="shared" si="28"/>
        <v>0</v>
      </c>
    </row>
    <row r="92" spans="1:11">
      <c r="A92" s="21" t="s">
        <v>112</v>
      </c>
      <c r="B92" s="22" t="s">
        <v>42</v>
      </c>
      <c r="C92" s="22" t="s">
        <v>103</v>
      </c>
      <c r="D92" s="22" t="s">
        <v>109</v>
      </c>
      <c r="E92" s="22" t="s">
        <v>83</v>
      </c>
      <c r="F92" s="22" t="s">
        <v>50</v>
      </c>
      <c r="G92" s="22" t="s">
        <v>28</v>
      </c>
      <c r="H92" s="22" t="s">
        <v>111</v>
      </c>
      <c r="I92" s="23">
        <v>2000</v>
      </c>
      <c r="J92" s="23">
        <v>0</v>
      </c>
      <c r="K92" s="23">
        <v>0</v>
      </c>
    </row>
    <row r="93" spans="1:11">
      <c r="A93" s="26" t="s">
        <v>82</v>
      </c>
      <c r="B93" s="27"/>
      <c r="C93" s="22" t="s">
        <v>103</v>
      </c>
      <c r="D93" s="27" t="s">
        <v>81</v>
      </c>
      <c r="E93" s="27" t="s">
        <v>219</v>
      </c>
      <c r="F93" s="22" t="s">
        <v>50</v>
      </c>
      <c r="G93" s="22" t="s">
        <v>28</v>
      </c>
      <c r="H93" s="27" t="s">
        <v>222</v>
      </c>
      <c r="I93" s="28">
        <v>30000</v>
      </c>
      <c r="J93" s="28"/>
      <c r="K93" s="28"/>
    </row>
    <row r="94" spans="1:11">
      <c r="A94" s="26" t="s">
        <v>82</v>
      </c>
      <c r="B94" s="27"/>
      <c r="C94" s="22" t="s">
        <v>103</v>
      </c>
      <c r="D94" s="27" t="s">
        <v>81</v>
      </c>
      <c r="E94" s="27" t="s">
        <v>219</v>
      </c>
      <c r="F94" s="22" t="s">
        <v>50</v>
      </c>
      <c r="G94" s="22" t="s">
        <v>221</v>
      </c>
      <c r="H94" s="27" t="s">
        <v>223</v>
      </c>
      <c r="I94" s="28">
        <v>20000</v>
      </c>
      <c r="J94" s="28"/>
      <c r="K94" s="28"/>
    </row>
    <row r="95" spans="1:11">
      <c r="A95" s="13" t="s">
        <v>114</v>
      </c>
      <c r="B95" s="14" t="s">
        <v>42</v>
      </c>
      <c r="C95" s="14" t="s">
        <v>103</v>
      </c>
      <c r="D95" s="14" t="s">
        <v>113</v>
      </c>
      <c r="E95" s="14"/>
      <c r="F95" s="14"/>
      <c r="G95" s="14"/>
      <c r="H95" s="14"/>
      <c r="I95" s="15">
        <v>0</v>
      </c>
      <c r="J95" s="15">
        <f>J96</f>
        <v>153868</v>
      </c>
      <c r="K95" s="15">
        <f>K96</f>
        <v>314457</v>
      </c>
    </row>
    <row r="96" spans="1:11">
      <c r="A96" s="13" t="s">
        <v>116</v>
      </c>
      <c r="B96" s="14" t="s">
        <v>42</v>
      </c>
      <c r="C96" s="14" t="s">
        <v>103</v>
      </c>
      <c r="D96" s="14" t="s">
        <v>113</v>
      </c>
      <c r="E96" s="14" t="s">
        <v>115</v>
      </c>
      <c r="F96" s="14"/>
      <c r="G96" s="14"/>
      <c r="H96" s="14"/>
      <c r="I96" s="15">
        <v>0</v>
      </c>
      <c r="J96" s="15">
        <f>J97</f>
        <v>153868</v>
      </c>
      <c r="K96" s="15">
        <f>K97</f>
        <v>314457</v>
      </c>
    </row>
    <row r="97" spans="1:12" ht="22.5">
      <c r="A97" s="21" t="s">
        <v>102</v>
      </c>
      <c r="B97" s="22" t="s">
        <v>42</v>
      </c>
      <c r="C97" s="22" t="s">
        <v>103</v>
      </c>
      <c r="D97" s="22" t="s">
        <v>113</v>
      </c>
      <c r="E97" s="22" t="s">
        <v>115</v>
      </c>
      <c r="F97" s="22" t="s">
        <v>50</v>
      </c>
      <c r="G97" s="22" t="s">
        <v>28</v>
      </c>
      <c r="H97" s="22" t="s">
        <v>101</v>
      </c>
      <c r="I97" s="23">
        <v>0</v>
      </c>
      <c r="J97" s="68">
        <v>153868</v>
      </c>
      <c r="K97" s="68">
        <v>314457</v>
      </c>
      <c r="L97" s="66" t="s">
        <v>213</v>
      </c>
    </row>
    <row r="98" spans="1:12">
      <c r="A98" s="31" t="s">
        <v>118</v>
      </c>
      <c r="B98" s="32" t="s">
        <v>42</v>
      </c>
      <c r="C98" s="32" t="s">
        <v>117</v>
      </c>
      <c r="D98" s="32"/>
      <c r="E98" s="32"/>
      <c r="F98" s="32"/>
      <c r="G98" s="32"/>
      <c r="H98" s="32"/>
      <c r="I98" s="33">
        <f>I99</f>
        <v>85800</v>
      </c>
      <c r="J98" s="33">
        <f t="shared" ref="J98:K99" si="29">J99</f>
        <v>86700</v>
      </c>
      <c r="K98" s="33">
        <f t="shared" si="29"/>
        <v>90200</v>
      </c>
    </row>
    <row r="99" spans="1:12">
      <c r="A99" s="34" t="s">
        <v>120</v>
      </c>
      <c r="B99" s="35" t="s">
        <v>42</v>
      </c>
      <c r="C99" s="35" t="s">
        <v>119</v>
      </c>
      <c r="D99" s="35"/>
      <c r="E99" s="35"/>
      <c r="F99" s="35"/>
      <c r="G99" s="35"/>
      <c r="H99" s="35"/>
      <c r="I99" s="36">
        <f>I100</f>
        <v>85800</v>
      </c>
      <c r="J99" s="36">
        <f t="shared" si="29"/>
        <v>86700</v>
      </c>
      <c r="K99" s="36">
        <f t="shared" si="29"/>
        <v>90200</v>
      </c>
    </row>
    <row r="100" spans="1:12" ht="21">
      <c r="A100" s="13" t="s">
        <v>74</v>
      </c>
      <c r="B100" s="14" t="s">
        <v>42</v>
      </c>
      <c r="C100" s="14" t="s">
        <v>119</v>
      </c>
      <c r="D100" s="14" t="s">
        <v>73</v>
      </c>
      <c r="E100" s="14"/>
      <c r="F100" s="14"/>
      <c r="G100" s="14"/>
      <c r="H100" s="14"/>
      <c r="I100" s="15">
        <f>I101</f>
        <v>85800</v>
      </c>
      <c r="J100" s="15">
        <f t="shared" ref="J100:K100" si="30">J101</f>
        <v>86700</v>
      </c>
      <c r="K100" s="15">
        <f t="shared" si="30"/>
        <v>90200</v>
      </c>
    </row>
    <row r="101" spans="1:12" ht="31.5">
      <c r="A101" s="13" t="s">
        <v>122</v>
      </c>
      <c r="B101" s="14" t="s">
        <v>42</v>
      </c>
      <c r="C101" s="14" t="s">
        <v>119</v>
      </c>
      <c r="D101" s="14" t="s">
        <v>121</v>
      </c>
      <c r="E101" s="14"/>
      <c r="F101" s="14"/>
      <c r="G101" s="14"/>
      <c r="H101" s="14"/>
      <c r="I101" s="15">
        <f>I102+I104</f>
        <v>85800</v>
      </c>
      <c r="J101" s="15">
        <f t="shared" ref="J101:K101" si="31">J102+J104</f>
        <v>86700</v>
      </c>
      <c r="K101" s="15">
        <f t="shared" si="31"/>
        <v>90200</v>
      </c>
    </row>
    <row r="102" spans="1:12" ht="21">
      <c r="A102" s="13" t="s">
        <v>49</v>
      </c>
      <c r="B102" s="14" t="s">
        <v>42</v>
      </c>
      <c r="C102" s="14" t="s">
        <v>119</v>
      </c>
      <c r="D102" s="14" t="s">
        <v>121</v>
      </c>
      <c r="E102" s="14" t="s">
        <v>48</v>
      </c>
      <c r="F102" s="14"/>
      <c r="G102" s="14"/>
      <c r="H102" s="14"/>
      <c r="I102" s="15">
        <f>I103</f>
        <v>66000</v>
      </c>
      <c r="J102" s="15">
        <f t="shared" ref="J102:K102" si="32">J103</f>
        <v>66700</v>
      </c>
      <c r="K102" s="15">
        <f t="shared" si="32"/>
        <v>69400</v>
      </c>
    </row>
    <row r="103" spans="1:12">
      <c r="A103" s="21" t="s">
        <v>52</v>
      </c>
      <c r="B103" s="22" t="s">
        <v>42</v>
      </c>
      <c r="C103" s="22" t="s">
        <v>119</v>
      </c>
      <c r="D103" s="22" t="s">
        <v>121</v>
      </c>
      <c r="E103" s="22" t="s">
        <v>48</v>
      </c>
      <c r="F103" s="22" t="s">
        <v>123</v>
      </c>
      <c r="G103" s="22" t="s">
        <v>28</v>
      </c>
      <c r="H103" s="22" t="s">
        <v>51</v>
      </c>
      <c r="I103" s="68">
        <v>66000</v>
      </c>
      <c r="J103" s="68">
        <v>66700</v>
      </c>
      <c r="K103" s="68">
        <v>69400</v>
      </c>
      <c r="L103" s="66" t="s">
        <v>213</v>
      </c>
    </row>
    <row r="104" spans="1:12" ht="42">
      <c r="A104" s="13" t="s">
        <v>54</v>
      </c>
      <c r="B104" s="14" t="s">
        <v>42</v>
      </c>
      <c r="C104" s="14" t="s">
        <v>119</v>
      </c>
      <c r="D104" s="14" t="s">
        <v>121</v>
      </c>
      <c r="E104" s="14" t="s">
        <v>53</v>
      </c>
      <c r="F104" s="14"/>
      <c r="G104" s="14"/>
      <c r="H104" s="14"/>
      <c r="I104" s="15">
        <f>I105</f>
        <v>19800</v>
      </c>
      <c r="J104" s="15">
        <f t="shared" ref="J104:K104" si="33">J105</f>
        <v>20000</v>
      </c>
      <c r="K104" s="15">
        <f t="shared" si="33"/>
        <v>20800</v>
      </c>
    </row>
    <row r="105" spans="1:12">
      <c r="A105" s="21" t="s">
        <v>56</v>
      </c>
      <c r="B105" s="22" t="s">
        <v>42</v>
      </c>
      <c r="C105" s="22" t="s">
        <v>119</v>
      </c>
      <c r="D105" s="22" t="s">
        <v>121</v>
      </c>
      <c r="E105" s="22" t="s">
        <v>53</v>
      </c>
      <c r="F105" s="22" t="s">
        <v>123</v>
      </c>
      <c r="G105" s="22" t="s">
        <v>28</v>
      </c>
      <c r="H105" s="22" t="s">
        <v>55</v>
      </c>
      <c r="I105" s="68">
        <v>19800</v>
      </c>
      <c r="J105" s="68">
        <v>20000</v>
      </c>
      <c r="K105" s="68">
        <v>20800</v>
      </c>
      <c r="L105" s="66" t="s">
        <v>213</v>
      </c>
    </row>
    <row r="106" spans="1:12" ht="21">
      <c r="A106" s="31" t="s">
        <v>125</v>
      </c>
      <c r="B106" s="32" t="s">
        <v>42</v>
      </c>
      <c r="C106" s="32" t="s">
        <v>124</v>
      </c>
      <c r="D106" s="32"/>
      <c r="E106" s="32"/>
      <c r="F106" s="32"/>
      <c r="G106" s="32"/>
      <c r="H106" s="32"/>
      <c r="I106" s="33">
        <f>I107</f>
        <v>100000</v>
      </c>
      <c r="J106" s="33">
        <f t="shared" ref="J106:K109" si="34">J107</f>
        <v>100000</v>
      </c>
      <c r="K106" s="33">
        <f t="shared" si="34"/>
        <v>70000</v>
      </c>
    </row>
    <row r="107" spans="1:12" ht="31.5">
      <c r="A107" s="34" t="s">
        <v>127</v>
      </c>
      <c r="B107" s="35" t="s">
        <v>42</v>
      </c>
      <c r="C107" s="35" t="s">
        <v>126</v>
      </c>
      <c r="D107" s="35"/>
      <c r="E107" s="35"/>
      <c r="F107" s="35"/>
      <c r="G107" s="35"/>
      <c r="H107" s="35"/>
      <c r="I107" s="36">
        <f>I108</f>
        <v>100000</v>
      </c>
      <c r="J107" s="36">
        <f t="shared" si="34"/>
        <v>100000</v>
      </c>
      <c r="K107" s="36">
        <f t="shared" si="34"/>
        <v>70000</v>
      </c>
    </row>
    <row r="108" spans="1:12" ht="42">
      <c r="A108" s="13" t="s">
        <v>129</v>
      </c>
      <c r="B108" s="14" t="s">
        <v>42</v>
      </c>
      <c r="C108" s="14" t="s">
        <v>126</v>
      </c>
      <c r="D108" s="14" t="s">
        <v>128</v>
      </c>
      <c r="E108" s="14"/>
      <c r="F108" s="14"/>
      <c r="G108" s="14"/>
      <c r="H108" s="14"/>
      <c r="I108" s="15">
        <f>I109</f>
        <v>100000</v>
      </c>
      <c r="J108" s="15">
        <f t="shared" si="34"/>
        <v>100000</v>
      </c>
      <c r="K108" s="15">
        <f t="shared" si="34"/>
        <v>70000</v>
      </c>
    </row>
    <row r="109" spans="1:12" ht="31.5">
      <c r="A109" s="13" t="s">
        <v>131</v>
      </c>
      <c r="B109" s="14" t="s">
        <v>42</v>
      </c>
      <c r="C109" s="14" t="s">
        <v>126</v>
      </c>
      <c r="D109" s="14" t="s">
        <v>130</v>
      </c>
      <c r="E109" s="14"/>
      <c r="F109" s="14"/>
      <c r="G109" s="14"/>
      <c r="H109" s="14"/>
      <c r="I109" s="15">
        <f>I110</f>
        <v>100000</v>
      </c>
      <c r="J109" s="15">
        <f t="shared" si="34"/>
        <v>100000</v>
      </c>
      <c r="K109" s="15">
        <f t="shared" si="34"/>
        <v>70000</v>
      </c>
    </row>
    <row r="110" spans="1:12">
      <c r="A110" s="13" t="s">
        <v>38</v>
      </c>
      <c r="B110" s="14" t="s">
        <v>42</v>
      </c>
      <c r="C110" s="14" t="s">
        <v>126</v>
      </c>
      <c r="D110" s="14" t="s">
        <v>130</v>
      </c>
      <c r="E110" s="14" t="s">
        <v>37</v>
      </c>
      <c r="F110" s="14"/>
      <c r="G110" s="14"/>
      <c r="H110" s="14"/>
      <c r="I110" s="15">
        <f>I111+I112+I113</f>
        <v>100000</v>
      </c>
      <c r="J110" s="15">
        <f t="shared" ref="J110:K110" si="35">J111+J112+J113</f>
        <v>100000</v>
      </c>
      <c r="K110" s="15">
        <f t="shared" si="35"/>
        <v>70000</v>
      </c>
    </row>
    <row r="111" spans="1:12">
      <c r="A111" s="21" t="s">
        <v>64</v>
      </c>
      <c r="B111" s="22" t="s">
        <v>42</v>
      </c>
      <c r="C111" s="22" t="s">
        <v>126</v>
      </c>
      <c r="D111" s="22" t="s">
        <v>130</v>
      </c>
      <c r="E111" s="22" t="s">
        <v>37</v>
      </c>
      <c r="F111" s="22" t="s">
        <v>50</v>
      </c>
      <c r="G111" s="22" t="s">
        <v>28</v>
      </c>
      <c r="H111" s="22" t="s">
        <v>63</v>
      </c>
      <c r="I111" s="23">
        <v>10000</v>
      </c>
      <c r="J111" s="23">
        <v>10000</v>
      </c>
      <c r="K111" s="23">
        <v>10000</v>
      </c>
    </row>
    <row r="112" spans="1:12">
      <c r="A112" s="21" t="s">
        <v>66</v>
      </c>
      <c r="B112" s="22" t="s">
        <v>42</v>
      </c>
      <c r="C112" s="22" t="s">
        <v>126</v>
      </c>
      <c r="D112" s="22" t="s">
        <v>130</v>
      </c>
      <c r="E112" s="22" t="s">
        <v>37</v>
      </c>
      <c r="F112" s="22" t="s">
        <v>50</v>
      </c>
      <c r="G112" s="22" t="s">
        <v>28</v>
      </c>
      <c r="H112" s="22" t="s">
        <v>65</v>
      </c>
      <c r="I112" s="23">
        <v>10000</v>
      </c>
      <c r="J112" s="23">
        <v>10000</v>
      </c>
      <c r="K112" s="23">
        <v>10000</v>
      </c>
    </row>
    <row r="113" spans="1:11" ht="22.5">
      <c r="A113" s="21" t="s">
        <v>72</v>
      </c>
      <c r="B113" s="22" t="s">
        <v>42</v>
      </c>
      <c r="C113" s="22" t="s">
        <v>126</v>
      </c>
      <c r="D113" s="22" t="s">
        <v>130</v>
      </c>
      <c r="E113" s="22" t="s">
        <v>37</v>
      </c>
      <c r="F113" s="22" t="s">
        <v>50</v>
      </c>
      <c r="G113" s="22" t="s">
        <v>28</v>
      </c>
      <c r="H113" s="22" t="s">
        <v>71</v>
      </c>
      <c r="I113" s="23">
        <v>80000</v>
      </c>
      <c r="J113" s="23">
        <v>80000</v>
      </c>
      <c r="K113" s="23">
        <v>50000</v>
      </c>
    </row>
    <row r="114" spans="1:11">
      <c r="A114" s="26" t="s">
        <v>90</v>
      </c>
      <c r="B114" s="27"/>
      <c r="C114" s="27" t="s">
        <v>224</v>
      </c>
      <c r="D114" s="27" t="s">
        <v>225</v>
      </c>
      <c r="E114" s="27" t="s">
        <v>89</v>
      </c>
      <c r="F114" s="27" t="s">
        <v>50</v>
      </c>
      <c r="G114" s="27" t="s">
        <v>226</v>
      </c>
      <c r="H114" s="27" t="s">
        <v>227</v>
      </c>
      <c r="I114" s="28">
        <v>14412</v>
      </c>
      <c r="J114" s="28"/>
      <c r="K114" s="28"/>
    </row>
    <row r="115" spans="1:11">
      <c r="A115" s="31" t="s">
        <v>133</v>
      </c>
      <c r="B115" s="32" t="s">
        <v>42</v>
      </c>
      <c r="C115" s="32" t="s">
        <v>132</v>
      </c>
      <c r="D115" s="32"/>
      <c r="E115" s="32"/>
      <c r="F115" s="32"/>
      <c r="G115" s="32"/>
      <c r="H115" s="32"/>
      <c r="I115" s="33">
        <f>I116+I131</f>
        <v>2142083.46</v>
      </c>
      <c r="J115" s="33">
        <f>J116+J131</f>
        <v>1090000</v>
      </c>
      <c r="K115" s="33">
        <f>K116+K131</f>
        <v>1210000</v>
      </c>
    </row>
    <row r="116" spans="1:11">
      <c r="A116" s="34" t="s">
        <v>135</v>
      </c>
      <c r="B116" s="35" t="s">
        <v>42</v>
      </c>
      <c r="C116" s="35" t="s">
        <v>134</v>
      </c>
      <c r="D116" s="35"/>
      <c r="E116" s="35"/>
      <c r="F116" s="35"/>
      <c r="G116" s="35"/>
      <c r="H116" s="35"/>
      <c r="I116" s="36">
        <f>I117</f>
        <v>2132083.46</v>
      </c>
      <c r="J116" s="36">
        <f t="shared" ref="J116:K116" si="36">J117</f>
        <v>1080000</v>
      </c>
      <c r="K116" s="36">
        <f t="shared" si="36"/>
        <v>1200000</v>
      </c>
    </row>
    <row r="117" spans="1:11" ht="42">
      <c r="A117" s="13" t="s">
        <v>137</v>
      </c>
      <c r="B117" s="14" t="s">
        <v>42</v>
      </c>
      <c r="C117" s="14" t="s">
        <v>134</v>
      </c>
      <c r="D117" s="14" t="s">
        <v>136</v>
      </c>
      <c r="E117" s="14"/>
      <c r="F117" s="14"/>
      <c r="G117" s="14"/>
      <c r="H117" s="14"/>
      <c r="I117" s="15">
        <f>I118</f>
        <v>2132083.46</v>
      </c>
      <c r="J117" s="15">
        <f t="shared" ref="J117:K117" si="37">J118</f>
        <v>1080000</v>
      </c>
      <c r="K117" s="15">
        <f t="shared" si="37"/>
        <v>1200000</v>
      </c>
    </row>
    <row r="118" spans="1:11" ht="21">
      <c r="A118" s="13" t="s">
        <v>139</v>
      </c>
      <c r="B118" s="14" t="s">
        <v>42</v>
      </c>
      <c r="C118" s="14" t="s">
        <v>134</v>
      </c>
      <c r="D118" s="14" t="s">
        <v>138</v>
      </c>
      <c r="E118" s="14"/>
      <c r="F118" s="14"/>
      <c r="G118" s="14"/>
      <c r="H118" s="14"/>
      <c r="I118" s="15">
        <f>I119</f>
        <v>2132083.46</v>
      </c>
      <c r="J118" s="15">
        <f t="shared" ref="J118:K118" si="38">J119</f>
        <v>1080000</v>
      </c>
      <c r="K118" s="15">
        <f t="shared" si="38"/>
        <v>1200000</v>
      </c>
    </row>
    <row r="119" spans="1:11">
      <c r="A119" s="13" t="s">
        <v>38</v>
      </c>
      <c r="B119" s="14" t="s">
        <v>42</v>
      </c>
      <c r="C119" s="14" t="s">
        <v>134</v>
      </c>
      <c r="D119" s="14" t="s">
        <v>138</v>
      </c>
      <c r="E119" s="14" t="s">
        <v>37</v>
      </c>
      <c r="F119" s="14"/>
      <c r="G119" s="14"/>
      <c r="H119" s="14"/>
      <c r="I119" s="15">
        <f>I120+I121+I122+I123+I124+I125+I126+I127+I128+I129+I130</f>
        <v>2132083.46</v>
      </c>
      <c r="J119" s="15">
        <f>J120</f>
        <v>1080000</v>
      </c>
      <c r="K119" s="15">
        <f>K120</f>
        <v>1200000</v>
      </c>
    </row>
    <row r="120" spans="1:11" ht="30" customHeight="1">
      <c r="A120" s="21" t="s">
        <v>64</v>
      </c>
      <c r="B120" s="22" t="s">
        <v>42</v>
      </c>
      <c r="C120" s="22" t="s">
        <v>134</v>
      </c>
      <c r="D120" s="22" t="s">
        <v>138</v>
      </c>
      <c r="E120" s="22" t="s">
        <v>37</v>
      </c>
      <c r="F120" s="22" t="s">
        <v>50</v>
      </c>
      <c r="G120" s="22" t="s">
        <v>28</v>
      </c>
      <c r="H120" s="22" t="s">
        <v>63</v>
      </c>
      <c r="I120" s="23">
        <v>330752.95</v>
      </c>
      <c r="J120" s="23">
        <v>1080000</v>
      </c>
      <c r="K120" s="23">
        <v>1200000</v>
      </c>
    </row>
    <row r="121" spans="1:11" ht="27.75" customHeight="1">
      <c r="A121" s="26" t="s">
        <v>234</v>
      </c>
      <c r="B121" s="22" t="s">
        <v>42</v>
      </c>
      <c r="C121" s="22" t="s">
        <v>134</v>
      </c>
      <c r="D121" s="22" t="s">
        <v>138</v>
      </c>
      <c r="E121" s="22" t="s">
        <v>37</v>
      </c>
      <c r="F121" s="22" t="s">
        <v>50</v>
      </c>
      <c r="G121" s="22" t="s">
        <v>28</v>
      </c>
      <c r="H121" s="22" t="s">
        <v>228</v>
      </c>
      <c r="I121" s="23">
        <v>28600</v>
      </c>
      <c r="J121" s="23"/>
      <c r="K121" s="23"/>
    </row>
    <row r="122" spans="1:11">
      <c r="A122" s="26" t="s">
        <v>66</v>
      </c>
      <c r="B122" s="22" t="s">
        <v>42</v>
      </c>
      <c r="C122" s="22" t="s">
        <v>134</v>
      </c>
      <c r="D122" s="22" t="s">
        <v>138</v>
      </c>
      <c r="E122" s="22" t="s">
        <v>37</v>
      </c>
      <c r="F122" s="22" t="s">
        <v>50</v>
      </c>
      <c r="G122" s="22" t="s">
        <v>28</v>
      </c>
      <c r="H122" s="22" t="s">
        <v>65</v>
      </c>
      <c r="I122" s="23">
        <v>324000</v>
      </c>
      <c r="J122" s="23"/>
      <c r="K122" s="23"/>
    </row>
    <row r="123" spans="1:11" ht="28.5" customHeight="1">
      <c r="A123" s="21" t="s">
        <v>216</v>
      </c>
      <c r="B123" s="22" t="s">
        <v>42</v>
      </c>
      <c r="C123" s="22" t="s">
        <v>134</v>
      </c>
      <c r="D123" s="22" t="s">
        <v>138</v>
      </c>
      <c r="E123" s="22" t="s">
        <v>37</v>
      </c>
      <c r="F123" s="22" t="s">
        <v>50</v>
      </c>
      <c r="G123" s="22" t="s">
        <v>229</v>
      </c>
      <c r="H123" s="22" t="s">
        <v>217</v>
      </c>
      <c r="I123" s="23">
        <v>127601.46</v>
      </c>
      <c r="J123" s="23"/>
      <c r="K123" s="23"/>
    </row>
    <row r="124" spans="1:11" ht="28.5" customHeight="1">
      <c r="A124" s="21" t="s">
        <v>235</v>
      </c>
      <c r="B124" s="22" t="s">
        <v>42</v>
      </c>
      <c r="C124" s="22" t="s">
        <v>134</v>
      </c>
      <c r="D124" s="22" t="s">
        <v>230</v>
      </c>
      <c r="E124" s="22" t="s">
        <v>89</v>
      </c>
      <c r="F124" s="22" t="s">
        <v>50</v>
      </c>
      <c r="G124" s="22" t="s">
        <v>28</v>
      </c>
      <c r="H124" s="22" t="s">
        <v>92</v>
      </c>
      <c r="I124" s="23">
        <v>10505.05</v>
      </c>
      <c r="J124" s="23"/>
      <c r="K124" s="23"/>
    </row>
    <row r="125" spans="1:11" ht="28.5" customHeight="1">
      <c r="A125" s="21" t="s">
        <v>90</v>
      </c>
      <c r="B125" s="22" t="s">
        <v>42</v>
      </c>
      <c r="C125" s="22" t="s">
        <v>134</v>
      </c>
      <c r="D125" s="22" t="s">
        <v>230</v>
      </c>
      <c r="E125" s="22" t="s">
        <v>89</v>
      </c>
      <c r="F125" s="22" t="s">
        <v>50</v>
      </c>
      <c r="G125" s="22" t="s">
        <v>232</v>
      </c>
      <c r="H125" s="22" t="s">
        <v>92</v>
      </c>
      <c r="I125" s="23">
        <v>86660</v>
      </c>
      <c r="J125" s="23"/>
      <c r="K125" s="23"/>
    </row>
    <row r="126" spans="1:11" ht="28.5" customHeight="1">
      <c r="A126" s="21" t="s">
        <v>64</v>
      </c>
      <c r="B126" s="22" t="s">
        <v>42</v>
      </c>
      <c r="C126" s="22" t="s">
        <v>134</v>
      </c>
      <c r="D126" s="22" t="s">
        <v>231</v>
      </c>
      <c r="E126" s="22" t="s">
        <v>37</v>
      </c>
      <c r="F126" s="22" t="s">
        <v>50</v>
      </c>
      <c r="G126" s="22" t="s">
        <v>28</v>
      </c>
      <c r="H126" s="22" t="s">
        <v>63</v>
      </c>
      <c r="I126" s="23">
        <v>229482</v>
      </c>
      <c r="J126" s="23"/>
      <c r="K126" s="23"/>
    </row>
    <row r="127" spans="1:11" ht="28.5" customHeight="1">
      <c r="A127" s="21" t="s">
        <v>64</v>
      </c>
      <c r="B127" s="22" t="s">
        <v>42</v>
      </c>
      <c r="C127" s="22" t="s">
        <v>134</v>
      </c>
      <c r="D127" s="22" t="s">
        <v>231</v>
      </c>
      <c r="E127" s="22" t="s">
        <v>37</v>
      </c>
      <c r="F127" s="22" t="s">
        <v>50</v>
      </c>
      <c r="G127" s="22" t="s">
        <v>233</v>
      </c>
      <c r="H127" s="22" t="s">
        <v>63</v>
      </c>
      <c r="I127" s="23">
        <v>15000</v>
      </c>
      <c r="J127" s="23"/>
      <c r="K127" s="23"/>
    </row>
    <row r="128" spans="1:11" ht="28.5" customHeight="1">
      <c r="A128" s="21" t="s">
        <v>64</v>
      </c>
      <c r="B128" s="22" t="s">
        <v>42</v>
      </c>
      <c r="C128" s="22" t="s">
        <v>134</v>
      </c>
      <c r="D128" s="22" t="s">
        <v>231</v>
      </c>
      <c r="E128" s="22" t="s">
        <v>37</v>
      </c>
      <c r="F128" s="22" t="s">
        <v>50</v>
      </c>
      <c r="G128" s="22" t="s">
        <v>28</v>
      </c>
      <c r="H128" s="22" t="s">
        <v>63</v>
      </c>
      <c r="I128" s="23">
        <v>355459</v>
      </c>
      <c r="J128" s="23"/>
      <c r="K128" s="23"/>
    </row>
    <row r="129" spans="1:12" ht="28.5" customHeight="1">
      <c r="A129" s="21" t="s">
        <v>216</v>
      </c>
      <c r="B129" s="22" t="s">
        <v>42</v>
      </c>
      <c r="C129" s="22" t="s">
        <v>134</v>
      </c>
      <c r="D129" s="22" t="s">
        <v>231</v>
      </c>
      <c r="E129" s="22" t="s">
        <v>37</v>
      </c>
      <c r="F129" s="22" t="s">
        <v>50</v>
      </c>
      <c r="G129" s="22" t="s">
        <v>28</v>
      </c>
      <c r="H129" s="22" t="s">
        <v>217</v>
      </c>
      <c r="I129" s="23">
        <v>394541</v>
      </c>
      <c r="J129" s="23"/>
      <c r="K129" s="23"/>
    </row>
    <row r="130" spans="1:12" ht="28.5" customHeight="1">
      <c r="A130" s="21" t="s">
        <v>90</v>
      </c>
      <c r="B130" s="22" t="s">
        <v>42</v>
      </c>
      <c r="C130" s="22" t="s">
        <v>134</v>
      </c>
      <c r="D130" s="22" t="s">
        <v>231</v>
      </c>
      <c r="E130" s="22" t="s">
        <v>89</v>
      </c>
      <c r="F130" s="22" t="s">
        <v>50</v>
      </c>
      <c r="G130" s="22" t="s">
        <v>28</v>
      </c>
      <c r="H130" s="22" t="s">
        <v>92</v>
      </c>
      <c r="I130" s="23">
        <v>229482</v>
      </c>
      <c r="J130" s="23"/>
      <c r="K130" s="23"/>
    </row>
    <row r="131" spans="1:12" ht="21">
      <c r="A131" s="34" t="s">
        <v>141</v>
      </c>
      <c r="B131" s="35" t="s">
        <v>42</v>
      </c>
      <c r="C131" s="35" t="s">
        <v>140</v>
      </c>
      <c r="D131" s="35"/>
      <c r="E131" s="35"/>
      <c r="F131" s="35"/>
      <c r="G131" s="35"/>
      <c r="H131" s="35"/>
      <c r="I131" s="36">
        <v>10000</v>
      </c>
      <c r="J131" s="36">
        <v>10000</v>
      </c>
      <c r="K131" s="36">
        <v>10000</v>
      </c>
    </row>
    <row r="132" spans="1:12" ht="21">
      <c r="A132" s="13" t="s">
        <v>74</v>
      </c>
      <c r="B132" s="14" t="s">
        <v>42</v>
      </c>
      <c r="C132" s="14" t="s">
        <v>140</v>
      </c>
      <c r="D132" s="14" t="s">
        <v>73</v>
      </c>
      <c r="E132" s="14"/>
      <c r="F132" s="14"/>
      <c r="G132" s="14"/>
      <c r="H132" s="14"/>
      <c r="I132" s="15">
        <f>I133</f>
        <v>10000</v>
      </c>
      <c r="J132" s="15">
        <f t="shared" ref="J132:K132" si="39">J133</f>
        <v>10000</v>
      </c>
      <c r="K132" s="15">
        <f t="shared" si="39"/>
        <v>10000</v>
      </c>
    </row>
    <row r="133" spans="1:12" ht="21">
      <c r="A133" s="13" t="s">
        <v>143</v>
      </c>
      <c r="B133" s="14" t="s">
        <v>42</v>
      </c>
      <c r="C133" s="14" t="s">
        <v>140</v>
      </c>
      <c r="D133" s="14" t="s">
        <v>142</v>
      </c>
      <c r="E133" s="14"/>
      <c r="F133" s="14"/>
      <c r="G133" s="14"/>
      <c r="H133" s="14"/>
      <c r="I133" s="15">
        <f>I134</f>
        <v>10000</v>
      </c>
      <c r="J133" s="15">
        <f t="shared" ref="J133:K133" si="40">J134</f>
        <v>10000</v>
      </c>
      <c r="K133" s="15">
        <f t="shared" si="40"/>
        <v>10000</v>
      </c>
    </row>
    <row r="134" spans="1:12">
      <c r="A134" s="13" t="s">
        <v>38</v>
      </c>
      <c r="B134" s="14" t="s">
        <v>42</v>
      </c>
      <c r="C134" s="14" t="s">
        <v>140</v>
      </c>
      <c r="D134" s="14" t="s">
        <v>142</v>
      </c>
      <c r="E134" s="14" t="s">
        <v>37</v>
      </c>
      <c r="F134" s="14"/>
      <c r="G134" s="14"/>
      <c r="H134" s="14"/>
      <c r="I134" s="15">
        <f>I135</f>
        <v>10000</v>
      </c>
      <c r="J134" s="15">
        <f t="shared" ref="J134:K134" si="41">J135</f>
        <v>10000</v>
      </c>
      <c r="K134" s="15">
        <f t="shared" si="41"/>
        <v>10000</v>
      </c>
    </row>
    <row r="135" spans="1:12">
      <c r="A135" s="21" t="s">
        <v>66</v>
      </c>
      <c r="B135" s="22" t="s">
        <v>42</v>
      </c>
      <c r="C135" s="22" t="s">
        <v>140</v>
      </c>
      <c r="D135" s="22" t="s">
        <v>142</v>
      </c>
      <c r="E135" s="22" t="s">
        <v>37</v>
      </c>
      <c r="F135" s="22" t="s">
        <v>50</v>
      </c>
      <c r="G135" s="22" t="s">
        <v>28</v>
      </c>
      <c r="H135" s="22" t="s">
        <v>65</v>
      </c>
      <c r="I135" s="23">
        <v>10000</v>
      </c>
      <c r="J135" s="23">
        <v>10000</v>
      </c>
      <c r="K135" s="23">
        <v>10000</v>
      </c>
    </row>
    <row r="136" spans="1:12">
      <c r="A136" s="31" t="s">
        <v>145</v>
      </c>
      <c r="B136" s="32" t="s">
        <v>42</v>
      </c>
      <c r="C136" s="32" t="s">
        <v>144</v>
      </c>
      <c r="D136" s="32"/>
      <c r="E136" s="32"/>
      <c r="F136" s="32"/>
      <c r="G136" s="32"/>
      <c r="H136" s="32"/>
      <c r="I136" s="33">
        <f>I137</f>
        <v>737791.46</v>
      </c>
      <c r="J136" s="33">
        <f t="shared" ref="J136:K136" si="42">J137</f>
        <v>528693</v>
      </c>
      <c r="K136" s="33">
        <f t="shared" si="42"/>
        <v>396140</v>
      </c>
      <c r="L136" s="66" t="s">
        <v>213</v>
      </c>
    </row>
    <row r="137" spans="1:12">
      <c r="A137" s="34" t="s">
        <v>147</v>
      </c>
      <c r="B137" s="35" t="s">
        <v>42</v>
      </c>
      <c r="C137" s="35" t="s">
        <v>146</v>
      </c>
      <c r="D137" s="35"/>
      <c r="E137" s="35"/>
      <c r="F137" s="35"/>
      <c r="G137" s="35"/>
      <c r="H137" s="35"/>
      <c r="I137" s="36">
        <f>I138+I159</f>
        <v>737791.46</v>
      </c>
      <c r="J137" s="36">
        <f t="shared" ref="J137:K137" si="43">J138+J159</f>
        <v>528693</v>
      </c>
      <c r="K137" s="36">
        <f t="shared" si="43"/>
        <v>396140</v>
      </c>
      <c r="L137" s="66" t="s">
        <v>213</v>
      </c>
    </row>
    <row r="138" spans="1:12" ht="42">
      <c r="A138" s="13" t="s">
        <v>149</v>
      </c>
      <c r="B138" s="14" t="s">
        <v>42</v>
      </c>
      <c r="C138" s="14" t="s">
        <v>146</v>
      </c>
      <c r="D138" s="14" t="s">
        <v>148</v>
      </c>
      <c r="E138" s="14"/>
      <c r="F138" s="14"/>
      <c r="G138" s="14"/>
      <c r="H138" s="14"/>
      <c r="I138" s="15">
        <f>I139+I142+I148+I156</f>
        <v>723541.46</v>
      </c>
      <c r="J138" s="15">
        <f t="shared" ref="J138:K138" si="44">J139+J142+J148+J156</f>
        <v>514443</v>
      </c>
      <c r="K138" s="15">
        <f t="shared" si="44"/>
        <v>381890</v>
      </c>
    </row>
    <row r="139" spans="1:12">
      <c r="A139" s="13" t="s">
        <v>151</v>
      </c>
      <c r="B139" s="14" t="s">
        <v>42</v>
      </c>
      <c r="C139" s="14" t="s">
        <v>146</v>
      </c>
      <c r="D139" s="14" t="s">
        <v>150</v>
      </c>
      <c r="E139" s="14"/>
      <c r="F139" s="14"/>
      <c r="G139" s="14"/>
      <c r="H139" s="14"/>
      <c r="I139" s="15">
        <f>I140</f>
        <v>94000</v>
      </c>
      <c r="J139" s="15">
        <f t="shared" ref="J139:K139" si="45">J140</f>
        <v>10000</v>
      </c>
      <c r="K139" s="15">
        <f t="shared" si="45"/>
        <v>10000</v>
      </c>
    </row>
    <row r="140" spans="1:12">
      <c r="A140" s="13" t="s">
        <v>38</v>
      </c>
      <c r="B140" s="14" t="s">
        <v>42</v>
      </c>
      <c r="C140" s="14" t="s">
        <v>146</v>
      </c>
      <c r="D140" s="14" t="s">
        <v>150</v>
      </c>
      <c r="E140" s="14" t="s">
        <v>37</v>
      </c>
      <c r="F140" s="14"/>
      <c r="G140" s="14"/>
      <c r="H140" s="14"/>
      <c r="I140" s="15">
        <f>I141</f>
        <v>94000</v>
      </c>
      <c r="J140" s="15">
        <f t="shared" ref="J140:K140" si="46">J141</f>
        <v>10000</v>
      </c>
      <c r="K140" s="15">
        <f t="shared" si="46"/>
        <v>10000</v>
      </c>
    </row>
    <row r="141" spans="1:12">
      <c r="A141" s="21" t="s">
        <v>64</v>
      </c>
      <c r="B141" s="22" t="s">
        <v>42</v>
      </c>
      <c r="C141" s="22" t="s">
        <v>146</v>
      </c>
      <c r="D141" s="22" t="s">
        <v>150</v>
      </c>
      <c r="E141" s="22" t="s">
        <v>37</v>
      </c>
      <c r="F141" s="22" t="s">
        <v>50</v>
      </c>
      <c r="G141" s="22" t="s">
        <v>28</v>
      </c>
      <c r="H141" s="22" t="s">
        <v>63</v>
      </c>
      <c r="I141" s="23">
        <v>94000</v>
      </c>
      <c r="J141" s="23">
        <v>10000</v>
      </c>
      <c r="K141" s="23">
        <v>10000</v>
      </c>
    </row>
    <row r="142" spans="1:12">
      <c r="A142" s="13" t="s">
        <v>153</v>
      </c>
      <c r="B142" s="14" t="s">
        <v>42</v>
      </c>
      <c r="C142" s="14" t="s">
        <v>146</v>
      </c>
      <c r="D142" s="14" t="s">
        <v>152</v>
      </c>
      <c r="E142" s="14"/>
      <c r="F142" s="14"/>
      <c r="G142" s="14"/>
      <c r="H142" s="14"/>
      <c r="I142" s="15">
        <f>I143</f>
        <v>176850</v>
      </c>
      <c r="J142" s="15">
        <f t="shared" ref="J142:K142" si="47">J143</f>
        <v>295000</v>
      </c>
      <c r="K142" s="15">
        <f t="shared" si="47"/>
        <v>10000</v>
      </c>
    </row>
    <row r="143" spans="1:12">
      <c r="A143" s="13" t="s">
        <v>38</v>
      </c>
      <c r="B143" s="14" t="s">
        <v>42</v>
      </c>
      <c r="C143" s="14" t="s">
        <v>146</v>
      </c>
      <c r="D143" s="14" t="s">
        <v>152</v>
      </c>
      <c r="E143" s="14" t="s">
        <v>37</v>
      </c>
      <c r="F143" s="14"/>
      <c r="G143" s="14"/>
      <c r="H143" s="14"/>
      <c r="I143" s="15">
        <f>I144+I146+I147+I145</f>
        <v>176850</v>
      </c>
      <c r="J143" s="15">
        <f t="shared" ref="J143:K143" si="48">J144+J146+J147</f>
        <v>295000</v>
      </c>
      <c r="K143" s="15">
        <f t="shared" si="48"/>
        <v>10000</v>
      </c>
    </row>
    <row r="144" spans="1:12">
      <c r="A144" s="21" t="s">
        <v>62</v>
      </c>
      <c r="B144" s="22" t="s">
        <v>42</v>
      </c>
      <c r="C144" s="22" t="s">
        <v>146</v>
      </c>
      <c r="D144" s="22" t="s">
        <v>152</v>
      </c>
      <c r="E144" s="22" t="s">
        <v>37</v>
      </c>
      <c r="F144" s="22" t="s">
        <v>50</v>
      </c>
      <c r="G144" s="22" t="s">
        <v>28</v>
      </c>
      <c r="H144" s="22" t="s">
        <v>61</v>
      </c>
      <c r="I144" s="23">
        <v>0</v>
      </c>
      <c r="J144" s="23">
        <v>100000</v>
      </c>
      <c r="K144" s="23">
        <v>0</v>
      </c>
    </row>
    <row r="145" spans="1:11">
      <c r="A145" s="21" t="s">
        <v>214</v>
      </c>
      <c r="B145" s="22" t="s">
        <v>42</v>
      </c>
      <c r="C145" s="22" t="s">
        <v>146</v>
      </c>
      <c r="D145" s="22" t="s">
        <v>152</v>
      </c>
      <c r="E145" s="22" t="s">
        <v>215</v>
      </c>
      <c r="F145" s="22" t="s">
        <v>50</v>
      </c>
      <c r="G145" s="22" t="s">
        <v>28</v>
      </c>
      <c r="H145" s="22" t="s">
        <v>61</v>
      </c>
      <c r="I145" s="23">
        <v>150000</v>
      </c>
      <c r="J145" s="23"/>
      <c r="K145" s="23"/>
    </row>
    <row r="146" spans="1:11">
      <c r="A146" s="21" t="s">
        <v>66</v>
      </c>
      <c r="B146" s="22" t="s">
        <v>42</v>
      </c>
      <c r="C146" s="22" t="s">
        <v>146</v>
      </c>
      <c r="D146" s="22" t="s">
        <v>152</v>
      </c>
      <c r="E146" s="22" t="s">
        <v>37</v>
      </c>
      <c r="F146" s="22" t="s">
        <v>50</v>
      </c>
      <c r="G146" s="22" t="s">
        <v>28</v>
      </c>
      <c r="H146" s="22" t="s">
        <v>65</v>
      </c>
      <c r="I146" s="23">
        <v>15000</v>
      </c>
      <c r="J146" s="23">
        <v>15000</v>
      </c>
      <c r="K146" s="23">
        <v>10000</v>
      </c>
    </row>
    <row r="147" spans="1:11" ht="22.5">
      <c r="A147" s="21" t="s">
        <v>41</v>
      </c>
      <c r="B147" s="22" t="s">
        <v>42</v>
      </c>
      <c r="C147" s="22" t="s">
        <v>146</v>
      </c>
      <c r="D147" s="22" t="s">
        <v>152</v>
      </c>
      <c r="E147" s="22" t="s">
        <v>37</v>
      </c>
      <c r="F147" s="22" t="s">
        <v>50</v>
      </c>
      <c r="G147" s="22" t="s">
        <v>28</v>
      </c>
      <c r="H147" s="22" t="s">
        <v>63</v>
      </c>
      <c r="I147" s="23">
        <v>11850</v>
      </c>
      <c r="J147" s="23">
        <v>180000</v>
      </c>
      <c r="K147" s="23">
        <v>0</v>
      </c>
    </row>
    <row r="148" spans="1:11">
      <c r="A148" s="13" t="s">
        <v>155</v>
      </c>
      <c r="B148" s="14" t="s">
        <v>42</v>
      </c>
      <c r="C148" s="14" t="s">
        <v>146</v>
      </c>
      <c r="D148" s="14" t="s">
        <v>154</v>
      </c>
      <c r="E148" s="14"/>
      <c r="F148" s="14"/>
      <c r="G148" s="14"/>
      <c r="H148" s="14"/>
      <c r="I148" s="15">
        <f>I149</f>
        <v>443691.46</v>
      </c>
      <c r="J148" s="15">
        <f t="shared" ref="J148:K148" si="49">J149</f>
        <v>209443</v>
      </c>
      <c r="K148" s="15">
        <f t="shared" si="49"/>
        <v>361890</v>
      </c>
    </row>
    <row r="149" spans="1:11">
      <c r="A149" s="13" t="s">
        <v>38</v>
      </c>
      <c r="B149" s="14" t="s">
        <v>42</v>
      </c>
      <c r="C149" s="14" t="s">
        <v>146</v>
      </c>
      <c r="D149" s="14" t="s">
        <v>154</v>
      </c>
      <c r="E149" s="14" t="s">
        <v>37</v>
      </c>
      <c r="F149" s="14"/>
      <c r="G149" s="14"/>
      <c r="H149" s="14"/>
      <c r="I149" s="15">
        <f>I150+I151+I152+I155+I153+I154</f>
        <v>443691.46</v>
      </c>
      <c r="J149" s="15">
        <f t="shared" ref="J149:K149" si="50">J150+J151+J152+J155</f>
        <v>209443</v>
      </c>
      <c r="K149" s="15">
        <f t="shared" si="50"/>
        <v>361890</v>
      </c>
    </row>
    <row r="150" spans="1:11">
      <c r="A150" s="21" t="s">
        <v>64</v>
      </c>
      <c r="B150" s="22" t="s">
        <v>42</v>
      </c>
      <c r="C150" s="22" t="s">
        <v>146</v>
      </c>
      <c r="D150" s="22" t="s">
        <v>154</v>
      </c>
      <c r="E150" s="22" t="s">
        <v>37</v>
      </c>
      <c r="F150" s="22" t="s">
        <v>50</v>
      </c>
      <c r="G150" s="22" t="s">
        <v>28</v>
      </c>
      <c r="H150" s="22" t="s">
        <v>63</v>
      </c>
      <c r="I150" s="23">
        <v>308242.46000000002</v>
      </c>
      <c r="J150" s="23">
        <v>40000</v>
      </c>
      <c r="K150" s="23">
        <v>50000</v>
      </c>
    </row>
    <row r="151" spans="1:11">
      <c r="A151" s="21" t="s">
        <v>66</v>
      </c>
      <c r="B151" s="22" t="s">
        <v>42</v>
      </c>
      <c r="C151" s="22" t="s">
        <v>146</v>
      </c>
      <c r="D151" s="22" t="s">
        <v>154</v>
      </c>
      <c r="E151" s="22" t="s">
        <v>37</v>
      </c>
      <c r="F151" s="22" t="s">
        <v>50</v>
      </c>
      <c r="G151" s="22" t="s">
        <v>28</v>
      </c>
      <c r="H151" s="22" t="s">
        <v>65</v>
      </c>
      <c r="I151" s="23">
        <v>65000</v>
      </c>
      <c r="J151" s="23">
        <v>20000</v>
      </c>
      <c r="K151" s="23">
        <v>15000</v>
      </c>
    </row>
    <row r="152" spans="1:11">
      <c r="A152" s="21" t="s">
        <v>70</v>
      </c>
      <c r="B152" s="22" t="s">
        <v>42</v>
      </c>
      <c r="C152" s="22" t="s">
        <v>146</v>
      </c>
      <c r="D152" s="22" t="s">
        <v>154</v>
      </c>
      <c r="E152" s="22" t="s">
        <v>37</v>
      </c>
      <c r="F152" s="22" t="s">
        <v>50</v>
      </c>
      <c r="G152" s="22" t="s">
        <v>28</v>
      </c>
      <c r="H152" s="22" t="s">
        <v>69</v>
      </c>
      <c r="I152" s="23">
        <v>11932</v>
      </c>
      <c r="J152" s="23">
        <v>50000</v>
      </c>
      <c r="K152" s="23">
        <v>20000</v>
      </c>
    </row>
    <row r="153" spans="1:11" ht="22.5">
      <c r="A153" s="21" t="s">
        <v>72</v>
      </c>
      <c r="B153" s="22" t="s">
        <v>42</v>
      </c>
      <c r="C153" s="22" t="s">
        <v>146</v>
      </c>
      <c r="D153" s="22" t="s">
        <v>154</v>
      </c>
      <c r="E153" s="22" t="s">
        <v>37</v>
      </c>
      <c r="F153" s="22" t="s">
        <v>50</v>
      </c>
      <c r="G153" s="22" t="s">
        <v>28</v>
      </c>
      <c r="H153" s="22" t="s">
        <v>71</v>
      </c>
      <c r="I153" s="23">
        <v>1000</v>
      </c>
      <c r="J153" s="23">
        <v>50000</v>
      </c>
      <c r="K153" s="23">
        <v>20000</v>
      </c>
    </row>
    <row r="154" spans="1:11">
      <c r="A154" s="21" t="s">
        <v>70</v>
      </c>
      <c r="B154" s="22" t="s">
        <v>42</v>
      </c>
      <c r="C154" s="22" t="s">
        <v>146</v>
      </c>
      <c r="D154" s="22" t="s">
        <v>154</v>
      </c>
      <c r="E154" s="22" t="s">
        <v>37</v>
      </c>
      <c r="F154" s="22" t="s">
        <v>50</v>
      </c>
      <c r="G154" s="22" t="s">
        <v>28</v>
      </c>
      <c r="H154" s="22" t="s">
        <v>217</v>
      </c>
      <c r="I154" s="23">
        <v>8000</v>
      </c>
      <c r="J154" s="23">
        <v>50000</v>
      </c>
      <c r="K154" s="23">
        <v>20000</v>
      </c>
    </row>
    <row r="155" spans="1:11" ht="22.5">
      <c r="A155" s="21" t="s">
        <v>41</v>
      </c>
      <c r="B155" s="22" t="s">
        <v>42</v>
      </c>
      <c r="C155" s="22" t="s">
        <v>146</v>
      </c>
      <c r="D155" s="22" t="s">
        <v>154</v>
      </c>
      <c r="E155" s="22" t="s">
        <v>37</v>
      </c>
      <c r="F155" s="22" t="s">
        <v>50</v>
      </c>
      <c r="G155" s="22" t="s">
        <v>28</v>
      </c>
      <c r="H155" s="22" t="s">
        <v>40</v>
      </c>
      <c r="I155" s="23">
        <v>49517</v>
      </c>
      <c r="J155" s="23">
        <v>99443</v>
      </c>
      <c r="K155" s="23">
        <v>276890</v>
      </c>
    </row>
    <row r="156" spans="1:11" ht="31.5">
      <c r="A156" s="13" t="s">
        <v>157</v>
      </c>
      <c r="B156" s="14" t="s">
        <v>42</v>
      </c>
      <c r="C156" s="14" t="s">
        <v>146</v>
      </c>
      <c r="D156" s="14" t="s">
        <v>156</v>
      </c>
      <c r="E156" s="14"/>
      <c r="F156" s="14"/>
      <c r="G156" s="14"/>
      <c r="H156" s="14"/>
      <c r="I156" s="15">
        <f>I157</f>
        <v>9000</v>
      </c>
      <c r="J156" s="15">
        <v>0</v>
      </c>
      <c r="K156" s="15">
        <v>0</v>
      </c>
    </row>
    <row r="157" spans="1:11" ht="21">
      <c r="A157" s="13" t="s">
        <v>78</v>
      </c>
      <c r="B157" s="14" t="s">
        <v>42</v>
      </c>
      <c r="C157" s="14" t="s">
        <v>146</v>
      </c>
      <c r="D157" s="14" t="s">
        <v>156</v>
      </c>
      <c r="E157" s="14" t="s">
        <v>77</v>
      </c>
      <c r="F157" s="14"/>
      <c r="G157" s="14"/>
      <c r="H157" s="14"/>
      <c r="I157" s="15">
        <f>I158</f>
        <v>9000</v>
      </c>
      <c r="J157" s="15">
        <f t="shared" ref="J157:K157" si="51">J158</f>
        <v>0</v>
      </c>
      <c r="K157" s="15">
        <f t="shared" si="51"/>
        <v>0</v>
      </c>
    </row>
    <row r="158" spans="1:11">
      <c r="A158" s="21" t="s">
        <v>80</v>
      </c>
      <c r="B158" s="22" t="s">
        <v>42</v>
      </c>
      <c r="C158" s="22" t="s">
        <v>146</v>
      </c>
      <c r="D158" s="22" t="s">
        <v>156</v>
      </c>
      <c r="E158" s="22" t="s">
        <v>77</v>
      </c>
      <c r="F158" s="22" t="s">
        <v>50</v>
      </c>
      <c r="G158" s="22" t="s">
        <v>28</v>
      </c>
      <c r="H158" s="22" t="s">
        <v>79</v>
      </c>
      <c r="I158" s="23">
        <v>9000</v>
      </c>
      <c r="J158" s="23">
        <v>0</v>
      </c>
      <c r="K158" s="23">
        <v>0</v>
      </c>
    </row>
    <row r="159" spans="1:11" ht="21">
      <c r="A159" s="13" t="s">
        <v>74</v>
      </c>
      <c r="B159" s="14" t="s">
        <v>42</v>
      </c>
      <c r="C159" s="14" t="s">
        <v>146</v>
      </c>
      <c r="D159" s="14" t="s">
        <v>73</v>
      </c>
      <c r="E159" s="14"/>
      <c r="F159" s="14"/>
      <c r="G159" s="14"/>
      <c r="H159" s="14"/>
      <c r="I159" s="15">
        <f>I160</f>
        <v>14250</v>
      </c>
      <c r="J159" s="15">
        <f t="shared" ref="J159:K161" si="52">J160</f>
        <v>14250</v>
      </c>
      <c r="K159" s="15">
        <f t="shared" si="52"/>
        <v>14250</v>
      </c>
    </row>
    <row r="160" spans="1:11">
      <c r="A160" s="13" t="s">
        <v>159</v>
      </c>
      <c r="B160" s="14" t="s">
        <v>42</v>
      </c>
      <c r="C160" s="14" t="s">
        <v>146</v>
      </c>
      <c r="D160" s="14" t="s">
        <v>158</v>
      </c>
      <c r="E160" s="14"/>
      <c r="F160" s="14"/>
      <c r="G160" s="14"/>
      <c r="H160" s="14"/>
      <c r="I160" s="15">
        <f>I161</f>
        <v>14250</v>
      </c>
      <c r="J160" s="15">
        <f t="shared" si="52"/>
        <v>14250</v>
      </c>
      <c r="K160" s="15">
        <f t="shared" si="52"/>
        <v>14250</v>
      </c>
    </row>
    <row r="161" spans="1:12">
      <c r="A161" s="13" t="s">
        <v>38</v>
      </c>
      <c r="B161" s="14" t="s">
        <v>42</v>
      </c>
      <c r="C161" s="14" t="s">
        <v>146</v>
      </c>
      <c r="D161" s="14" t="s">
        <v>158</v>
      </c>
      <c r="E161" s="14" t="s">
        <v>37</v>
      </c>
      <c r="F161" s="14"/>
      <c r="G161" s="14"/>
      <c r="H161" s="14"/>
      <c r="I161" s="15">
        <f>I162</f>
        <v>14250</v>
      </c>
      <c r="J161" s="15">
        <f t="shared" si="52"/>
        <v>14250</v>
      </c>
      <c r="K161" s="15">
        <f t="shared" si="52"/>
        <v>14250</v>
      </c>
    </row>
    <row r="162" spans="1:12">
      <c r="A162" s="21" t="s">
        <v>66</v>
      </c>
      <c r="B162" s="22" t="s">
        <v>42</v>
      </c>
      <c r="C162" s="22" t="s">
        <v>146</v>
      </c>
      <c r="D162" s="22" t="s">
        <v>158</v>
      </c>
      <c r="E162" s="22" t="s">
        <v>37</v>
      </c>
      <c r="F162" s="22" t="s">
        <v>50</v>
      </c>
      <c r="G162" s="22" t="s">
        <v>160</v>
      </c>
      <c r="H162" s="22" t="s">
        <v>65</v>
      </c>
      <c r="I162" s="68">
        <v>14250</v>
      </c>
      <c r="J162" s="68">
        <v>14250</v>
      </c>
      <c r="K162" s="68">
        <v>14250</v>
      </c>
      <c r="L162" s="66" t="s">
        <v>213</v>
      </c>
    </row>
    <row r="163" spans="1:12">
      <c r="A163" s="31" t="s">
        <v>162</v>
      </c>
      <c r="B163" s="32" t="s">
        <v>42</v>
      </c>
      <c r="C163" s="32" t="s">
        <v>161</v>
      </c>
      <c r="D163" s="32"/>
      <c r="E163" s="32"/>
      <c r="F163" s="32"/>
      <c r="G163" s="32"/>
      <c r="H163" s="32"/>
      <c r="I163" s="33">
        <f>I164</f>
        <v>3271886</v>
      </c>
      <c r="J163" s="33">
        <f t="shared" ref="J163:K163" si="53">J164</f>
        <v>3092241</v>
      </c>
      <c r="K163" s="33">
        <f t="shared" si="53"/>
        <v>3147434</v>
      </c>
    </row>
    <row r="164" spans="1:12">
      <c r="A164" s="34" t="s">
        <v>164</v>
      </c>
      <c r="B164" s="35" t="s">
        <v>42</v>
      </c>
      <c r="C164" s="35" t="s">
        <v>163</v>
      </c>
      <c r="D164" s="35"/>
      <c r="E164" s="35"/>
      <c r="F164" s="35"/>
      <c r="G164" s="35"/>
      <c r="H164" s="35"/>
      <c r="I164" s="36">
        <f>I165</f>
        <v>3271886</v>
      </c>
      <c r="J164" s="36">
        <f t="shared" ref="J164:K164" si="54">J165</f>
        <v>3092241</v>
      </c>
      <c r="K164" s="36">
        <f t="shared" si="54"/>
        <v>3147434</v>
      </c>
    </row>
    <row r="165" spans="1:12" ht="31.5">
      <c r="A165" s="13" t="s">
        <v>166</v>
      </c>
      <c r="B165" s="14" t="s">
        <v>42</v>
      </c>
      <c r="C165" s="14" t="s">
        <v>163</v>
      </c>
      <c r="D165" s="14" t="s">
        <v>165</v>
      </c>
      <c r="E165" s="14"/>
      <c r="F165" s="14"/>
      <c r="G165" s="14"/>
      <c r="H165" s="14"/>
      <c r="I165" s="15">
        <f>I166+I183+I186</f>
        <v>3271886</v>
      </c>
      <c r="J165" s="15">
        <f>J166+J183+J186</f>
        <v>3092241</v>
      </c>
      <c r="K165" s="15">
        <f>K166+K183+K186</f>
        <v>3147434</v>
      </c>
    </row>
    <row r="166" spans="1:12" ht="21">
      <c r="A166" s="13" t="s">
        <v>168</v>
      </c>
      <c r="B166" s="14" t="s">
        <v>42</v>
      </c>
      <c r="C166" s="14" t="s">
        <v>163</v>
      </c>
      <c r="D166" s="14" t="s">
        <v>167</v>
      </c>
      <c r="E166" s="14"/>
      <c r="F166" s="14"/>
      <c r="G166" s="14"/>
      <c r="H166" s="14"/>
      <c r="I166" s="15">
        <f>I167+I169+I171</f>
        <v>3263886</v>
      </c>
      <c r="J166" s="15">
        <f t="shared" ref="J166:K166" si="55">J167+J169+J171</f>
        <v>3092241</v>
      </c>
      <c r="K166" s="15">
        <f t="shared" si="55"/>
        <v>3147434</v>
      </c>
    </row>
    <row r="167" spans="1:12">
      <c r="A167" s="13" t="s">
        <v>170</v>
      </c>
      <c r="B167" s="14" t="s">
        <v>42</v>
      </c>
      <c r="C167" s="14" t="s">
        <v>163</v>
      </c>
      <c r="D167" s="14" t="s">
        <v>167</v>
      </c>
      <c r="E167" s="14" t="s">
        <v>169</v>
      </c>
      <c r="F167" s="14"/>
      <c r="G167" s="14"/>
      <c r="H167" s="14"/>
      <c r="I167" s="15">
        <f>I168</f>
        <v>2007000</v>
      </c>
      <c r="J167" s="15">
        <f t="shared" ref="J167:K167" si="56">J168</f>
        <v>1937000</v>
      </c>
      <c r="K167" s="15">
        <f t="shared" si="56"/>
        <v>1937000</v>
      </c>
    </row>
    <row r="168" spans="1:12">
      <c r="A168" s="21" t="s">
        <v>52</v>
      </c>
      <c r="B168" s="22" t="s">
        <v>42</v>
      </c>
      <c r="C168" s="22" t="s">
        <v>163</v>
      </c>
      <c r="D168" s="22" t="s">
        <v>167</v>
      </c>
      <c r="E168" s="22" t="s">
        <v>169</v>
      </c>
      <c r="F168" s="22" t="s">
        <v>50</v>
      </c>
      <c r="G168" s="22" t="s">
        <v>28</v>
      </c>
      <c r="H168" s="22" t="s">
        <v>51</v>
      </c>
      <c r="I168" s="23">
        <v>2007000</v>
      </c>
      <c r="J168" s="23">
        <v>1937000</v>
      </c>
      <c r="K168" s="23">
        <v>1937000</v>
      </c>
    </row>
    <row r="169" spans="1:12" ht="42">
      <c r="A169" s="13" t="s">
        <v>172</v>
      </c>
      <c r="B169" s="14" t="s">
        <v>42</v>
      </c>
      <c r="C169" s="14" t="s">
        <v>163</v>
      </c>
      <c r="D169" s="14" t="s">
        <v>167</v>
      </c>
      <c r="E169" s="14" t="s">
        <v>171</v>
      </c>
      <c r="F169" s="14"/>
      <c r="G169" s="14"/>
      <c r="H169" s="14"/>
      <c r="I169" s="15">
        <f>I170</f>
        <v>607000</v>
      </c>
      <c r="J169" s="15">
        <f>J170</f>
        <v>585000</v>
      </c>
      <c r="K169" s="15">
        <f>K170</f>
        <v>585000</v>
      </c>
    </row>
    <row r="170" spans="1:12">
      <c r="A170" s="21" t="s">
        <v>56</v>
      </c>
      <c r="B170" s="22" t="s">
        <v>42</v>
      </c>
      <c r="C170" s="22" t="s">
        <v>163</v>
      </c>
      <c r="D170" s="22" t="s">
        <v>167</v>
      </c>
      <c r="E170" s="22" t="s">
        <v>171</v>
      </c>
      <c r="F170" s="22" t="s">
        <v>50</v>
      </c>
      <c r="G170" s="22" t="s">
        <v>28</v>
      </c>
      <c r="H170" s="22" t="s">
        <v>55</v>
      </c>
      <c r="I170" s="23">
        <v>607000</v>
      </c>
      <c r="J170" s="23">
        <v>585000</v>
      </c>
      <c r="K170" s="23">
        <v>585000</v>
      </c>
    </row>
    <row r="171" spans="1:12">
      <c r="A171" s="13" t="s">
        <v>38</v>
      </c>
      <c r="B171" s="14" t="s">
        <v>42</v>
      </c>
      <c r="C171" s="14" t="s">
        <v>163</v>
      </c>
      <c r="D171" s="14" t="s">
        <v>167</v>
      </c>
      <c r="E171" s="14" t="s">
        <v>37</v>
      </c>
      <c r="F171" s="14"/>
      <c r="G171" s="14"/>
      <c r="H171" s="14"/>
      <c r="I171" s="15">
        <f>I172+I180+I173+I176+I177+I178+I179+I181+I182+I174+I175</f>
        <v>649886</v>
      </c>
      <c r="J171" s="15">
        <f>J172+J173+J176+J177+J178+J179+J181+J182</f>
        <v>570241</v>
      </c>
      <c r="K171" s="15">
        <f>K172+K173+K176+K177+K178+K179+K181+K182</f>
        <v>625434</v>
      </c>
    </row>
    <row r="172" spans="1:12">
      <c r="A172" s="21" t="s">
        <v>60</v>
      </c>
      <c r="B172" s="22" t="s">
        <v>42</v>
      </c>
      <c r="C172" s="22" t="s">
        <v>163</v>
      </c>
      <c r="D172" s="22" t="s">
        <v>167</v>
      </c>
      <c r="E172" s="22" t="s">
        <v>37</v>
      </c>
      <c r="F172" s="22" t="s">
        <v>50</v>
      </c>
      <c r="G172" s="22" t="s">
        <v>28</v>
      </c>
      <c r="H172" s="22" t="s">
        <v>59</v>
      </c>
      <c r="I172" s="23">
        <v>10000</v>
      </c>
      <c r="J172" s="23">
        <v>10000</v>
      </c>
      <c r="K172" s="23">
        <v>10000</v>
      </c>
    </row>
    <row r="173" spans="1:12">
      <c r="A173" s="21" t="s">
        <v>62</v>
      </c>
      <c r="B173" s="22" t="s">
        <v>42</v>
      </c>
      <c r="C173" s="22" t="s">
        <v>163</v>
      </c>
      <c r="D173" s="22" t="s">
        <v>167</v>
      </c>
      <c r="E173" s="22" t="s">
        <v>37</v>
      </c>
      <c r="F173" s="22" t="s">
        <v>50</v>
      </c>
      <c r="G173" s="22" t="s">
        <v>28</v>
      </c>
      <c r="H173" s="22" t="s">
        <v>61</v>
      </c>
      <c r="I173" s="23">
        <v>8500</v>
      </c>
      <c r="J173" s="23">
        <v>50000</v>
      </c>
      <c r="K173" s="23">
        <v>156000</v>
      </c>
    </row>
    <row r="174" spans="1:12">
      <c r="A174" s="21" t="s">
        <v>66</v>
      </c>
      <c r="B174" s="22" t="s">
        <v>42</v>
      </c>
      <c r="C174" s="22" t="s">
        <v>163</v>
      </c>
      <c r="D174" s="22" t="s">
        <v>167</v>
      </c>
      <c r="E174" s="22" t="s">
        <v>37</v>
      </c>
      <c r="F174" s="22" t="s">
        <v>50</v>
      </c>
      <c r="G174" s="22" t="s">
        <v>28</v>
      </c>
      <c r="H174" s="22" t="s">
        <v>67</v>
      </c>
      <c r="I174" s="23">
        <v>5170</v>
      </c>
      <c r="J174" s="23"/>
      <c r="K174" s="23"/>
    </row>
    <row r="175" spans="1:12">
      <c r="A175" s="21" t="s">
        <v>214</v>
      </c>
      <c r="B175" s="22" t="s">
        <v>42</v>
      </c>
      <c r="C175" s="22" t="s">
        <v>163</v>
      </c>
      <c r="D175" s="22" t="s">
        <v>167</v>
      </c>
      <c r="E175" s="22" t="s">
        <v>215</v>
      </c>
      <c r="F175" s="22" t="s">
        <v>50</v>
      </c>
      <c r="G175" s="22" t="s">
        <v>28</v>
      </c>
      <c r="H175" s="22" t="s">
        <v>61</v>
      </c>
      <c r="I175" s="23">
        <v>128085</v>
      </c>
      <c r="J175" s="23"/>
      <c r="K175" s="23"/>
    </row>
    <row r="176" spans="1:12">
      <c r="A176" s="21" t="s">
        <v>64</v>
      </c>
      <c r="B176" s="22" t="s">
        <v>42</v>
      </c>
      <c r="C176" s="22" t="s">
        <v>163</v>
      </c>
      <c r="D176" s="22" t="s">
        <v>167</v>
      </c>
      <c r="E176" s="22" t="s">
        <v>37</v>
      </c>
      <c r="F176" s="22" t="s">
        <v>50</v>
      </c>
      <c r="G176" s="22" t="s">
        <v>28</v>
      </c>
      <c r="H176" s="22" t="s">
        <v>63</v>
      </c>
      <c r="I176" s="23">
        <v>50000</v>
      </c>
      <c r="J176" s="23">
        <v>70000</v>
      </c>
      <c r="K176" s="23">
        <v>150000</v>
      </c>
    </row>
    <row r="177" spans="1:11">
      <c r="A177" s="21" t="s">
        <v>66</v>
      </c>
      <c r="B177" s="22" t="s">
        <v>42</v>
      </c>
      <c r="C177" s="22" t="s">
        <v>163</v>
      </c>
      <c r="D177" s="22" t="s">
        <v>167</v>
      </c>
      <c r="E177" s="22" t="s">
        <v>37</v>
      </c>
      <c r="F177" s="22" t="s">
        <v>50</v>
      </c>
      <c r="G177" s="22" t="s">
        <v>28</v>
      </c>
      <c r="H177" s="22" t="s">
        <v>65</v>
      </c>
      <c r="I177" s="23">
        <v>195000</v>
      </c>
      <c r="J177" s="23">
        <v>65000</v>
      </c>
      <c r="K177" s="23">
        <v>100000</v>
      </c>
    </row>
    <row r="178" spans="1:11">
      <c r="A178" s="21" t="s">
        <v>70</v>
      </c>
      <c r="B178" s="22" t="s">
        <v>42</v>
      </c>
      <c r="C178" s="22" t="s">
        <v>163</v>
      </c>
      <c r="D178" s="22" t="s">
        <v>167</v>
      </c>
      <c r="E178" s="22" t="s">
        <v>37</v>
      </c>
      <c r="F178" s="22" t="s">
        <v>50</v>
      </c>
      <c r="G178" s="22" t="s">
        <v>28</v>
      </c>
      <c r="H178" s="22" t="s">
        <v>69</v>
      </c>
      <c r="I178" s="23">
        <v>0</v>
      </c>
      <c r="J178" s="23">
        <v>80000</v>
      </c>
      <c r="K178" s="23">
        <v>20000</v>
      </c>
    </row>
    <row r="179" spans="1:11" ht="22.5">
      <c r="A179" s="21" t="s">
        <v>72</v>
      </c>
      <c r="B179" s="22" t="s">
        <v>42</v>
      </c>
      <c r="C179" s="22" t="s">
        <v>163</v>
      </c>
      <c r="D179" s="22" t="s">
        <v>167</v>
      </c>
      <c r="E179" s="22" t="s">
        <v>37</v>
      </c>
      <c r="F179" s="22" t="s">
        <v>50</v>
      </c>
      <c r="G179" s="22" t="s">
        <v>28</v>
      </c>
      <c r="H179" s="22" t="s">
        <v>71</v>
      </c>
      <c r="I179" s="23">
        <v>110500</v>
      </c>
      <c r="J179" s="23">
        <v>75000</v>
      </c>
      <c r="K179" s="23">
        <v>100000</v>
      </c>
    </row>
    <row r="180" spans="1:11">
      <c r="A180" s="21" t="s">
        <v>216</v>
      </c>
      <c r="B180" s="22" t="s">
        <v>42</v>
      </c>
      <c r="C180" s="22" t="s">
        <v>163</v>
      </c>
      <c r="D180" s="22" t="s">
        <v>167</v>
      </c>
      <c r="E180" s="22" t="s">
        <v>37</v>
      </c>
      <c r="F180" s="22" t="s">
        <v>50</v>
      </c>
      <c r="G180" s="22" t="s">
        <v>28</v>
      </c>
      <c r="H180" s="22" t="s">
        <v>217</v>
      </c>
      <c r="I180" s="23">
        <v>22645</v>
      </c>
      <c r="J180" s="23"/>
      <c r="K180" s="23"/>
    </row>
    <row r="181" spans="1:11" ht="22.5">
      <c r="A181" s="21" t="s">
        <v>41</v>
      </c>
      <c r="B181" s="22" t="s">
        <v>42</v>
      </c>
      <c r="C181" s="22" t="s">
        <v>163</v>
      </c>
      <c r="D181" s="22" t="s">
        <v>167</v>
      </c>
      <c r="E181" s="22" t="s">
        <v>37</v>
      </c>
      <c r="F181" s="22" t="s">
        <v>50</v>
      </c>
      <c r="G181" s="22" t="s">
        <v>28</v>
      </c>
      <c r="H181" s="22" t="s">
        <v>40</v>
      </c>
      <c r="I181" s="23">
        <v>67236</v>
      </c>
      <c r="J181" s="23">
        <v>120241</v>
      </c>
      <c r="K181" s="23">
        <v>50000</v>
      </c>
    </row>
    <row r="182" spans="1:11">
      <c r="A182" s="26" t="s">
        <v>205</v>
      </c>
      <c r="B182" s="27" t="s">
        <v>42</v>
      </c>
      <c r="C182" s="27" t="s">
        <v>163</v>
      </c>
      <c r="D182" s="27" t="s">
        <v>167</v>
      </c>
      <c r="E182" s="27" t="s">
        <v>206</v>
      </c>
      <c r="F182" s="27" t="s">
        <v>50</v>
      </c>
      <c r="G182" s="27" t="s">
        <v>28</v>
      </c>
      <c r="H182" s="27" t="s">
        <v>207</v>
      </c>
      <c r="I182" s="28">
        <v>52750</v>
      </c>
      <c r="J182" s="28">
        <v>100000</v>
      </c>
      <c r="K182" s="28">
        <v>39434</v>
      </c>
    </row>
    <row r="183" spans="1:11" ht="21">
      <c r="A183" s="13" t="s">
        <v>174</v>
      </c>
      <c r="B183" s="14" t="s">
        <v>42</v>
      </c>
      <c r="C183" s="14" t="s">
        <v>163</v>
      </c>
      <c r="D183" s="14" t="s">
        <v>173</v>
      </c>
      <c r="E183" s="14"/>
      <c r="F183" s="14"/>
      <c r="G183" s="14"/>
      <c r="H183" s="14"/>
      <c r="I183" s="15">
        <f>I184</f>
        <v>3000</v>
      </c>
      <c r="J183" s="15">
        <f t="shared" ref="J183:K183" si="57">J184</f>
        <v>0</v>
      </c>
      <c r="K183" s="15">
        <f t="shared" si="57"/>
        <v>0</v>
      </c>
    </row>
    <row r="184" spans="1:11" ht="21">
      <c r="A184" s="13" t="s">
        <v>78</v>
      </c>
      <c r="B184" s="14" t="s">
        <v>42</v>
      </c>
      <c r="C184" s="14" t="s">
        <v>163</v>
      </c>
      <c r="D184" s="14" t="s">
        <v>173</v>
      </c>
      <c r="E184" s="14" t="s">
        <v>77</v>
      </c>
      <c r="F184" s="14"/>
      <c r="G184" s="14"/>
      <c r="H184" s="14"/>
      <c r="I184" s="15">
        <f>I185</f>
        <v>3000</v>
      </c>
      <c r="J184" s="15">
        <v>0</v>
      </c>
      <c r="K184" s="15">
        <v>0</v>
      </c>
    </row>
    <row r="185" spans="1:11">
      <c r="A185" s="21" t="s">
        <v>80</v>
      </c>
      <c r="B185" s="22" t="s">
        <v>42</v>
      </c>
      <c r="C185" s="22" t="s">
        <v>163</v>
      </c>
      <c r="D185" s="22" t="s">
        <v>173</v>
      </c>
      <c r="E185" s="22" t="s">
        <v>77</v>
      </c>
      <c r="F185" s="22" t="s">
        <v>50</v>
      </c>
      <c r="G185" s="22" t="s">
        <v>28</v>
      </c>
      <c r="H185" s="22" t="s">
        <v>79</v>
      </c>
      <c r="I185" s="23">
        <v>3000</v>
      </c>
      <c r="J185" s="23">
        <v>0</v>
      </c>
      <c r="K185" s="23">
        <v>0</v>
      </c>
    </row>
    <row r="186" spans="1:11" ht="21">
      <c r="A186" s="13" t="s">
        <v>82</v>
      </c>
      <c r="B186" s="14" t="s">
        <v>42</v>
      </c>
      <c r="C186" s="14" t="s">
        <v>163</v>
      </c>
      <c r="D186" s="14" t="s">
        <v>175</v>
      </c>
      <c r="E186" s="14"/>
      <c r="F186" s="14"/>
      <c r="G186" s="14"/>
      <c r="H186" s="14"/>
      <c r="I186" s="15">
        <f>I187</f>
        <v>5000</v>
      </c>
      <c r="J186" s="15">
        <v>0</v>
      </c>
      <c r="K186" s="15">
        <v>0</v>
      </c>
    </row>
    <row r="187" spans="1:11">
      <c r="A187" s="13" t="s">
        <v>84</v>
      </c>
      <c r="B187" s="14" t="s">
        <v>42</v>
      </c>
      <c r="C187" s="14" t="s">
        <v>163</v>
      </c>
      <c r="D187" s="14" t="s">
        <v>175</v>
      </c>
      <c r="E187" s="14" t="s">
        <v>83</v>
      </c>
      <c r="F187" s="14"/>
      <c r="G187" s="14"/>
      <c r="H187" s="14"/>
      <c r="I187" s="15">
        <f>I188</f>
        <v>5000</v>
      </c>
      <c r="J187" s="15">
        <f t="shared" ref="J187:K187" si="58">J188</f>
        <v>0</v>
      </c>
      <c r="K187" s="15">
        <f t="shared" si="58"/>
        <v>0</v>
      </c>
    </row>
    <row r="188" spans="1:11">
      <c r="A188" s="21" t="s">
        <v>80</v>
      </c>
      <c r="B188" s="22" t="s">
        <v>42</v>
      </c>
      <c r="C188" s="22" t="s">
        <v>163</v>
      </c>
      <c r="D188" s="22" t="s">
        <v>175</v>
      </c>
      <c r="E188" s="22" t="s">
        <v>83</v>
      </c>
      <c r="F188" s="22" t="s">
        <v>50</v>
      </c>
      <c r="G188" s="22" t="s">
        <v>28</v>
      </c>
      <c r="H188" s="22" t="s">
        <v>79</v>
      </c>
      <c r="I188" s="23">
        <v>5000</v>
      </c>
      <c r="J188" s="23">
        <v>0</v>
      </c>
      <c r="K188" s="23">
        <v>0</v>
      </c>
    </row>
    <row r="189" spans="1:11" ht="42" hidden="1">
      <c r="A189" s="13" t="s">
        <v>177</v>
      </c>
      <c r="B189" s="14" t="s">
        <v>42</v>
      </c>
      <c r="C189" s="14" t="s">
        <v>163</v>
      </c>
      <c r="D189" s="14" t="s">
        <v>176</v>
      </c>
      <c r="E189" s="14"/>
      <c r="F189" s="14"/>
      <c r="G189" s="14"/>
      <c r="H189" s="14"/>
      <c r="I189" s="15">
        <v>0</v>
      </c>
      <c r="J189" s="15">
        <v>0</v>
      </c>
      <c r="K189" s="15">
        <v>523912</v>
      </c>
    </row>
    <row r="190" spans="1:11" ht="21" hidden="1">
      <c r="A190" s="13" t="s">
        <v>168</v>
      </c>
      <c r="B190" s="14" t="s">
        <v>42</v>
      </c>
      <c r="C190" s="14" t="s">
        <v>163</v>
      </c>
      <c r="D190" s="14" t="s">
        <v>178</v>
      </c>
      <c r="E190" s="14"/>
      <c r="F190" s="14"/>
      <c r="G190" s="14"/>
      <c r="H190" s="14"/>
      <c r="I190" s="15">
        <v>0</v>
      </c>
      <c r="J190" s="15">
        <v>0</v>
      </c>
      <c r="K190" s="15">
        <v>0</v>
      </c>
    </row>
    <row r="191" spans="1:11" hidden="1">
      <c r="A191" s="13" t="s">
        <v>170</v>
      </c>
      <c r="B191" s="14" t="s">
        <v>42</v>
      </c>
      <c r="C191" s="14" t="s">
        <v>163</v>
      </c>
      <c r="D191" s="14" t="s">
        <v>178</v>
      </c>
      <c r="E191" s="14" t="s">
        <v>169</v>
      </c>
      <c r="F191" s="14"/>
      <c r="G191" s="14"/>
      <c r="H191" s="14"/>
      <c r="I191" s="15">
        <v>0</v>
      </c>
      <c r="J191" s="15">
        <v>0</v>
      </c>
      <c r="K191" s="15">
        <v>0</v>
      </c>
    </row>
    <row r="192" spans="1:11" hidden="1">
      <c r="A192" s="21" t="s">
        <v>52</v>
      </c>
      <c r="B192" s="22" t="s">
        <v>42</v>
      </c>
      <c r="C192" s="22" t="s">
        <v>163</v>
      </c>
      <c r="D192" s="22" t="s">
        <v>178</v>
      </c>
      <c r="E192" s="22" t="s">
        <v>169</v>
      </c>
      <c r="F192" s="22" t="s">
        <v>50</v>
      </c>
      <c r="G192" s="22" t="s">
        <v>28</v>
      </c>
      <c r="H192" s="22" t="s">
        <v>51</v>
      </c>
      <c r="I192" s="23">
        <v>0</v>
      </c>
      <c r="J192" s="23">
        <v>0</v>
      </c>
      <c r="K192" s="23">
        <v>0</v>
      </c>
    </row>
    <row r="193" spans="1:11" ht="42" hidden="1">
      <c r="A193" s="13" t="s">
        <v>172</v>
      </c>
      <c r="B193" s="14" t="s">
        <v>42</v>
      </c>
      <c r="C193" s="14" t="s">
        <v>163</v>
      </c>
      <c r="D193" s="14" t="s">
        <v>178</v>
      </c>
      <c r="E193" s="14" t="s">
        <v>171</v>
      </c>
      <c r="F193" s="14"/>
      <c r="G193" s="14"/>
      <c r="H193" s="14"/>
      <c r="I193" s="15">
        <v>0</v>
      </c>
      <c r="J193" s="15">
        <v>0</v>
      </c>
      <c r="K193" s="15">
        <v>0</v>
      </c>
    </row>
    <row r="194" spans="1:11" hidden="1">
      <c r="A194" s="21" t="s">
        <v>56</v>
      </c>
      <c r="B194" s="22" t="s">
        <v>42</v>
      </c>
      <c r="C194" s="22" t="s">
        <v>163</v>
      </c>
      <c r="D194" s="22" t="s">
        <v>178</v>
      </c>
      <c r="E194" s="22" t="s">
        <v>171</v>
      </c>
      <c r="F194" s="22" t="s">
        <v>50</v>
      </c>
      <c r="G194" s="22" t="s">
        <v>28</v>
      </c>
      <c r="H194" s="22" t="s">
        <v>55</v>
      </c>
      <c r="I194" s="23">
        <v>0</v>
      </c>
      <c r="J194" s="23">
        <v>0</v>
      </c>
      <c r="K194" s="23">
        <v>0</v>
      </c>
    </row>
    <row r="195" spans="1:11" hidden="1">
      <c r="A195" s="13" t="s">
        <v>38</v>
      </c>
      <c r="B195" s="14" t="s">
        <v>42</v>
      </c>
      <c r="C195" s="14" t="s">
        <v>163</v>
      </c>
      <c r="D195" s="14" t="s">
        <v>178</v>
      </c>
      <c r="E195" s="14" t="s">
        <v>37</v>
      </c>
      <c r="F195" s="14"/>
      <c r="G195" s="14"/>
      <c r="H195" s="14"/>
      <c r="I195" s="15">
        <v>0</v>
      </c>
      <c r="J195" s="15">
        <v>0</v>
      </c>
      <c r="K195" s="15">
        <v>0</v>
      </c>
    </row>
    <row r="196" spans="1:11" hidden="1">
      <c r="A196" s="21" t="s">
        <v>60</v>
      </c>
      <c r="B196" s="22" t="s">
        <v>42</v>
      </c>
      <c r="C196" s="22" t="s">
        <v>163</v>
      </c>
      <c r="D196" s="22" t="s">
        <v>178</v>
      </c>
      <c r="E196" s="22" t="s">
        <v>37</v>
      </c>
      <c r="F196" s="22" t="s">
        <v>50</v>
      </c>
      <c r="G196" s="22" t="s">
        <v>28</v>
      </c>
      <c r="H196" s="22" t="s">
        <v>59</v>
      </c>
      <c r="I196" s="23">
        <v>0</v>
      </c>
      <c r="J196" s="23">
        <v>0</v>
      </c>
      <c r="K196" s="23">
        <v>0</v>
      </c>
    </row>
    <row r="197" spans="1:11" hidden="1">
      <c r="A197" s="21" t="s">
        <v>64</v>
      </c>
      <c r="B197" s="22" t="s">
        <v>42</v>
      </c>
      <c r="C197" s="22" t="s">
        <v>163</v>
      </c>
      <c r="D197" s="22" t="s">
        <v>178</v>
      </c>
      <c r="E197" s="22" t="s">
        <v>37</v>
      </c>
      <c r="F197" s="22" t="s">
        <v>50</v>
      </c>
      <c r="G197" s="22" t="s">
        <v>28</v>
      </c>
      <c r="H197" s="22" t="s">
        <v>63</v>
      </c>
      <c r="I197" s="23">
        <v>0</v>
      </c>
      <c r="J197" s="23">
        <v>0</v>
      </c>
      <c r="K197" s="23">
        <v>0</v>
      </c>
    </row>
    <row r="198" spans="1:11" hidden="1">
      <c r="A198" s="21" t="s">
        <v>66</v>
      </c>
      <c r="B198" s="22" t="s">
        <v>42</v>
      </c>
      <c r="C198" s="22" t="s">
        <v>163</v>
      </c>
      <c r="D198" s="22" t="s">
        <v>178</v>
      </c>
      <c r="E198" s="22" t="s">
        <v>37</v>
      </c>
      <c r="F198" s="22" t="s">
        <v>50</v>
      </c>
      <c r="G198" s="22" t="s">
        <v>28</v>
      </c>
      <c r="H198" s="22" t="s">
        <v>65</v>
      </c>
      <c r="I198" s="23">
        <v>0</v>
      </c>
      <c r="J198" s="23">
        <v>0</v>
      </c>
      <c r="K198" s="23">
        <v>0</v>
      </c>
    </row>
    <row r="199" spans="1:11" hidden="1">
      <c r="A199" s="21" t="s">
        <v>70</v>
      </c>
      <c r="B199" s="22" t="s">
        <v>42</v>
      </c>
      <c r="C199" s="22" t="s">
        <v>163</v>
      </c>
      <c r="D199" s="22" t="s">
        <v>178</v>
      </c>
      <c r="E199" s="22" t="s">
        <v>37</v>
      </c>
      <c r="F199" s="22" t="s">
        <v>50</v>
      </c>
      <c r="G199" s="22" t="s">
        <v>28</v>
      </c>
      <c r="H199" s="22" t="s">
        <v>69</v>
      </c>
      <c r="I199" s="23">
        <v>0</v>
      </c>
      <c r="J199" s="23">
        <v>0</v>
      </c>
      <c r="K199" s="23">
        <v>0</v>
      </c>
    </row>
    <row r="200" spans="1:11" ht="22.5" hidden="1">
      <c r="A200" s="21" t="s">
        <v>41</v>
      </c>
      <c r="B200" s="22" t="s">
        <v>42</v>
      </c>
      <c r="C200" s="22" t="s">
        <v>163</v>
      </c>
      <c r="D200" s="22" t="s">
        <v>178</v>
      </c>
      <c r="E200" s="22" t="s">
        <v>37</v>
      </c>
      <c r="F200" s="22" t="s">
        <v>50</v>
      </c>
      <c r="G200" s="22" t="s">
        <v>28</v>
      </c>
      <c r="H200" s="22" t="s">
        <v>40</v>
      </c>
      <c r="I200" s="23">
        <v>0</v>
      </c>
      <c r="J200" s="23">
        <v>0</v>
      </c>
      <c r="K200" s="23">
        <v>0</v>
      </c>
    </row>
    <row r="201" spans="1:11" ht="21" hidden="1">
      <c r="A201" s="13" t="s">
        <v>82</v>
      </c>
      <c r="B201" s="14" t="s">
        <v>42</v>
      </c>
      <c r="C201" s="14" t="s">
        <v>163</v>
      </c>
      <c r="D201" s="14" t="s">
        <v>179</v>
      </c>
      <c r="E201" s="14"/>
      <c r="F201" s="14"/>
      <c r="G201" s="14"/>
      <c r="H201" s="14"/>
      <c r="I201" s="15">
        <v>0</v>
      </c>
      <c r="J201" s="15">
        <v>0</v>
      </c>
      <c r="K201" s="15">
        <v>0</v>
      </c>
    </row>
    <row r="202" spans="1:11" hidden="1">
      <c r="A202" s="13" t="s">
        <v>84</v>
      </c>
      <c r="B202" s="14" t="s">
        <v>42</v>
      </c>
      <c r="C202" s="14" t="s">
        <v>163</v>
      </c>
      <c r="D202" s="14" t="s">
        <v>179</v>
      </c>
      <c r="E202" s="14" t="s">
        <v>83</v>
      </c>
      <c r="F202" s="14"/>
      <c r="G202" s="14"/>
      <c r="H202" s="14"/>
      <c r="I202" s="15">
        <v>0</v>
      </c>
      <c r="J202" s="15">
        <v>0</v>
      </c>
      <c r="K202" s="15">
        <v>0</v>
      </c>
    </row>
    <row r="203" spans="1:11" hidden="1">
      <c r="A203" s="21" t="s">
        <v>80</v>
      </c>
      <c r="B203" s="22" t="s">
        <v>42</v>
      </c>
      <c r="C203" s="22" t="s">
        <v>163</v>
      </c>
      <c r="D203" s="22" t="s">
        <v>179</v>
      </c>
      <c r="E203" s="22" t="s">
        <v>83</v>
      </c>
      <c r="F203" s="22" t="s">
        <v>50</v>
      </c>
      <c r="G203" s="22" t="s">
        <v>28</v>
      </c>
      <c r="H203" s="22" t="s">
        <v>79</v>
      </c>
      <c r="I203" s="23">
        <v>0</v>
      </c>
      <c r="J203" s="23">
        <v>0</v>
      </c>
      <c r="K203" s="23">
        <v>0</v>
      </c>
    </row>
    <row r="204" spans="1:11" hidden="1">
      <c r="A204" s="13" t="s">
        <v>181</v>
      </c>
      <c r="B204" s="14" t="s">
        <v>42</v>
      </c>
      <c r="C204" s="14" t="s">
        <v>180</v>
      </c>
      <c r="D204" s="14"/>
      <c r="E204" s="14"/>
      <c r="F204" s="14"/>
      <c r="G204" s="14"/>
      <c r="H204" s="14"/>
      <c r="I204" s="15">
        <v>0</v>
      </c>
      <c r="J204" s="15">
        <v>0</v>
      </c>
      <c r="K204" s="15">
        <v>0</v>
      </c>
    </row>
    <row r="205" spans="1:11" hidden="1">
      <c r="A205" s="13" t="s">
        <v>183</v>
      </c>
      <c r="B205" s="14" t="s">
        <v>42</v>
      </c>
      <c r="C205" s="14" t="s">
        <v>182</v>
      </c>
      <c r="D205" s="14"/>
      <c r="E205" s="14"/>
      <c r="F205" s="14"/>
      <c r="G205" s="14"/>
      <c r="H205" s="14"/>
      <c r="I205" s="15">
        <v>204615</v>
      </c>
      <c r="J205" s="15">
        <v>204615</v>
      </c>
      <c r="K205" s="15">
        <v>204615</v>
      </c>
    </row>
    <row r="206" spans="1:11" ht="21" hidden="1">
      <c r="A206" s="13" t="s">
        <v>74</v>
      </c>
      <c r="B206" s="14" t="s">
        <v>42</v>
      </c>
      <c r="C206" s="14" t="s">
        <v>182</v>
      </c>
      <c r="D206" s="14" t="s">
        <v>73</v>
      </c>
      <c r="E206" s="14"/>
      <c r="F206" s="14"/>
      <c r="G206" s="14"/>
      <c r="H206" s="14"/>
      <c r="I206" s="15">
        <v>204615</v>
      </c>
      <c r="J206" s="15">
        <v>204615</v>
      </c>
      <c r="K206" s="15">
        <v>204615</v>
      </c>
    </row>
    <row r="207" spans="1:11" ht="21" hidden="1">
      <c r="A207" s="13" t="s">
        <v>185</v>
      </c>
      <c r="B207" s="14" t="s">
        <v>42</v>
      </c>
      <c r="C207" s="14" t="s">
        <v>182</v>
      </c>
      <c r="D207" s="14" t="s">
        <v>184</v>
      </c>
      <c r="E207" s="14"/>
      <c r="F207" s="14"/>
      <c r="G207" s="14"/>
      <c r="H207" s="14"/>
      <c r="I207" s="15">
        <v>204615</v>
      </c>
      <c r="J207" s="15">
        <v>204615</v>
      </c>
      <c r="K207" s="15">
        <v>204615</v>
      </c>
    </row>
    <row r="208" spans="1:11" hidden="1">
      <c r="A208" s="13" t="s">
        <v>187</v>
      </c>
      <c r="B208" s="14" t="s">
        <v>42</v>
      </c>
      <c r="C208" s="14" t="s">
        <v>182</v>
      </c>
      <c r="D208" s="14" t="s">
        <v>184</v>
      </c>
      <c r="E208" s="14" t="s">
        <v>186</v>
      </c>
      <c r="F208" s="14"/>
      <c r="G208" s="14"/>
      <c r="H208" s="14"/>
      <c r="I208" s="15">
        <v>0</v>
      </c>
      <c r="J208" s="15">
        <v>0</v>
      </c>
      <c r="K208" s="15">
        <v>0</v>
      </c>
    </row>
    <row r="209" spans="1:11" ht="22.5" hidden="1">
      <c r="A209" s="21" t="s">
        <v>189</v>
      </c>
      <c r="B209" s="22" t="s">
        <v>42</v>
      </c>
      <c r="C209" s="22" t="s">
        <v>182</v>
      </c>
      <c r="D209" s="22" t="s">
        <v>184</v>
      </c>
      <c r="E209" s="22" t="s">
        <v>186</v>
      </c>
      <c r="F209" s="22" t="s">
        <v>50</v>
      </c>
      <c r="G209" s="22" t="s">
        <v>28</v>
      </c>
      <c r="H209" s="22" t="s">
        <v>188</v>
      </c>
      <c r="I209" s="23">
        <v>0</v>
      </c>
      <c r="J209" s="23">
        <v>204615</v>
      </c>
      <c r="K209" s="23">
        <v>204615</v>
      </c>
    </row>
    <row r="211" spans="1:11" hidden="1">
      <c r="A211" s="71" t="s">
        <v>190</v>
      </c>
      <c r="B211" s="71"/>
      <c r="C211" s="16" t="s">
        <v>191</v>
      </c>
    </row>
  </sheetData>
  <mergeCells count="10">
    <mergeCell ref="A211:B211"/>
    <mergeCell ref="A7:K7"/>
    <mergeCell ref="A8:K8"/>
    <mergeCell ref="A10:B10"/>
    <mergeCell ref="A11:B11"/>
    <mergeCell ref="A12:A13"/>
    <mergeCell ref="B12:H12"/>
    <mergeCell ref="I12:I13"/>
    <mergeCell ref="J12:J13"/>
    <mergeCell ref="K12:K13"/>
  </mergeCells>
  <pageMargins left="0.98425196850393704" right="0.39370078740157483" top="0.39370078740157483" bottom="0.39370078740157483" header="0.19685039370078741" footer="0.19685039370078741"/>
  <pageSetup paperSize="9" scale="78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Роспись расходов</vt:lpstr>
      <vt:lpstr>'Роспись расходов'!BFT_Print_Titles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Свиридонов</dc:creator>
  <dc:description>POI HSSF rep:2.49.0.156</dc:description>
  <cp:lastModifiedBy>User</cp:lastModifiedBy>
  <cp:lastPrinted>2019-12-27T12:04:12Z</cp:lastPrinted>
  <dcterms:created xsi:type="dcterms:W3CDTF">2019-12-27T11:12:47Z</dcterms:created>
  <dcterms:modified xsi:type="dcterms:W3CDTF">2021-10-18T07:05:51Z</dcterms:modified>
</cp:coreProperties>
</file>