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Бюджет!$I$19</definedName>
    <definedName name="FIO" localSheetId="0">Бюджет!$L$19</definedName>
    <definedName name="LAST_CELL" localSheetId="0">Бюджет!$J$122</definedName>
    <definedName name="SIGN" localSheetId="0">Бюджет!$I$19:$N$20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H117" i="1" l="1"/>
  <c r="H116" i="1"/>
  <c r="H115" i="1"/>
  <c r="H114" i="1"/>
  <c r="H113" i="1"/>
  <c r="H112" i="1"/>
  <c r="H111" i="1"/>
  <c r="H110" i="1"/>
  <c r="H109" i="1"/>
  <c r="H108" i="1"/>
  <c r="H103" i="1"/>
  <c r="H102" i="1"/>
  <c r="H101" i="1"/>
  <c r="H100" i="1"/>
  <c r="H99" i="1"/>
  <c r="H97" i="1"/>
  <c r="H95" i="1"/>
  <c r="H93" i="1"/>
  <c r="H92" i="1"/>
  <c r="H90" i="1"/>
  <c r="H89" i="1"/>
  <c r="H85" i="1"/>
  <c r="H84" i="1"/>
  <c r="H83" i="1"/>
  <c r="H82" i="1"/>
  <c r="H81" i="1"/>
  <c r="H79" i="1"/>
  <c r="H78" i="1"/>
  <c r="H75" i="1"/>
  <c r="H74" i="1"/>
  <c r="H69" i="1"/>
  <c r="H68" i="1"/>
  <c r="H67" i="1"/>
  <c r="H66" i="1"/>
  <c r="H65" i="1"/>
  <c r="H64" i="1"/>
  <c r="H63" i="1"/>
  <c r="H62" i="1"/>
  <c r="H61" i="1"/>
  <c r="H60" i="1"/>
  <c r="H59" i="1"/>
  <c r="H54" i="1"/>
  <c r="H53" i="1"/>
  <c r="H52" i="1"/>
  <c r="H51" i="1"/>
  <c r="H50" i="1"/>
  <c r="H49" i="1"/>
  <c r="H48" i="1"/>
  <c r="H47" i="1"/>
  <c r="H46" i="1"/>
  <c r="H45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19" i="1"/>
  <c r="H18" i="1"/>
  <c r="J117" i="1" l="1"/>
  <c r="G117" i="1"/>
  <c r="J116" i="1"/>
  <c r="G116" i="1"/>
  <c r="J115" i="1"/>
  <c r="G115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F107" i="1"/>
  <c r="E107" i="1"/>
  <c r="E106" i="1" s="1"/>
  <c r="J103" i="1"/>
  <c r="G103" i="1"/>
  <c r="J102" i="1"/>
  <c r="G102" i="1"/>
  <c r="J101" i="1"/>
  <c r="G101" i="1"/>
  <c r="J100" i="1"/>
  <c r="G100" i="1"/>
  <c r="J99" i="1"/>
  <c r="G99" i="1"/>
  <c r="E98" i="1"/>
  <c r="J97" i="1"/>
  <c r="G97" i="1"/>
  <c r="F96" i="1"/>
  <c r="J95" i="1"/>
  <c r="G95" i="1"/>
  <c r="F94" i="1"/>
  <c r="J93" i="1"/>
  <c r="G93" i="1"/>
  <c r="J92" i="1"/>
  <c r="G92" i="1"/>
  <c r="F91" i="1"/>
  <c r="H91" i="1" s="1"/>
  <c r="E91" i="1"/>
  <c r="E88" i="1" s="1"/>
  <c r="J90" i="1"/>
  <c r="G90" i="1"/>
  <c r="J89" i="1"/>
  <c r="G89" i="1"/>
  <c r="J85" i="1"/>
  <c r="G85" i="1"/>
  <c r="J84" i="1"/>
  <c r="G84" i="1"/>
  <c r="J83" i="1"/>
  <c r="G83" i="1"/>
  <c r="J82" i="1"/>
  <c r="G82" i="1"/>
  <c r="J81" i="1"/>
  <c r="G81" i="1"/>
  <c r="E80" i="1"/>
  <c r="J79" i="1"/>
  <c r="G79" i="1"/>
  <c r="J78" i="1"/>
  <c r="G78" i="1"/>
  <c r="F77" i="1"/>
  <c r="E77" i="1"/>
  <c r="J77" i="1" s="1"/>
  <c r="J75" i="1"/>
  <c r="G75" i="1"/>
  <c r="J74" i="1"/>
  <c r="G74" i="1"/>
  <c r="F73" i="1"/>
  <c r="E73" i="1"/>
  <c r="E72" i="1" s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F58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F44" i="1"/>
  <c r="E44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F30" i="1"/>
  <c r="H30" i="1" s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F22" i="1"/>
  <c r="E22" i="1"/>
  <c r="J19" i="1"/>
  <c r="G19" i="1"/>
  <c r="J18" i="1"/>
  <c r="G18" i="1"/>
  <c r="F17" i="1"/>
  <c r="F21" i="1" l="1"/>
  <c r="H22" i="1"/>
  <c r="J58" i="1"/>
  <c r="H58" i="1"/>
  <c r="G80" i="1"/>
  <c r="H80" i="1"/>
  <c r="J96" i="1"/>
  <c r="H96" i="1"/>
  <c r="J17" i="1"/>
  <c r="H17" i="1"/>
  <c r="G58" i="1"/>
  <c r="H73" i="1"/>
  <c r="G94" i="1"/>
  <c r="H94" i="1"/>
  <c r="H44" i="1"/>
  <c r="F76" i="1"/>
  <c r="H77" i="1"/>
  <c r="J98" i="1"/>
  <c r="H98" i="1"/>
  <c r="F106" i="1"/>
  <c r="H106" i="1" s="1"/>
  <c r="H107" i="1"/>
  <c r="G73" i="1"/>
  <c r="G22" i="1"/>
  <c r="J44" i="1"/>
  <c r="F72" i="1"/>
  <c r="J22" i="1"/>
  <c r="G44" i="1"/>
  <c r="J80" i="1"/>
  <c r="J91" i="1"/>
  <c r="E21" i="1"/>
  <c r="E43" i="1"/>
  <c r="F57" i="1"/>
  <c r="H57" i="1" s="1"/>
  <c r="G17" i="1"/>
  <c r="F43" i="1"/>
  <c r="E87" i="1"/>
  <c r="J106" i="1"/>
  <c r="J73" i="1"/>
  <c r="G77" i="1"/>
  <c r="F88" i="1"/>
  <c r="H88" i="1" s="1"/>
  <c r="G91" i="1"/>
  <c r="J94" i="1"/>
  <c r="G96" i="1"/>
  <c r="F20" i="1"/>
  <c r="J72" i="1"/>
  <c r="F16" i="1"/>
  <c r="G72" i="1"/>
  <c r="E76" i="1"/>
  <c r="J107" i="1"/>
  <c r="G30" i="1"/>
  <c r="J30" i="1"/>
  <c r="G98" i="1"/>
  <c r="G106" i="1"/>
  <c r="G107" i="1"/>
  <c r="H76" i="1" l="1"/>
  <c r="J16" i="1"/>
  <c r="H16" i="1"/>
  <c r="F42" i="1"/>
  <c r="H42" i="1" s="1"/>
  <c r="H43" i="1"/>
  <c r="F105" i="1"/>
  <c r="F71" i="1"/>
  <c r="H72" i="1"/>
  <c r="H21" i="1"/>
  <c r="J42" i="1"/>
  <c r="G42" i="1"/>
  <c r="G43" i="1"/>
  <c r="G105" i="1"/>
  <c r="G57" i="1"/>
  <c r="J57" i="1"/>
  <c r="F56" i="1"/>
  <c r="J43" i="1"/>
  <c r="G21" i="1"/>
  <c r="J21" i="1"/>
  <c r="E20" i="1"/>
  <c r="H20" i="1" s="1"/>
  <c r="J88" i="1"/>
  <c r="F87" i="1"/>
  <c r="G16" i="1"/>
  <c r="E86" i="1"/>
  <c r="F15" i="1"/>
  <c r="J76" i="1"/>
  <c r="E71" i="1"/>
  <c r="G76" i="1"/>
  <c r="G88" i="1"/>
  <c r="G87" i="1" l="1"/>
  <c r="H87" i="1"/>
  <c r="F70" i="1"/>
  <c r="H71" i="1"/>
  <c r="G15" i="1"/>
  <c r="H15" i="1"/>
  <c r="J105" i="1"/>
  <c r="H105" i="1"/>
  <c r="G56" i="1"/>
  <c r="H56" i="1"/>
  <c r="F104" i="1"/>
  <c r="J15" i="1"/>
  <c r="F14" i="1"/>
  <c r="H14" i="1" s="1"/>
  <c r="J56" i="1"/>
  <c r="E14" i="1"/>
  <c r="G20" i="1"/>
  <c r="J20" i="1"/>
  <c r="F55" i="1"/>
  <c r="J71" i="1"/>
  <c r="E70" i="1"/>
  <c r="G71" i="1"/>
  <c r="J87" i="1"/>
  <c r="F86" i="1"/>
  <c r="J55" i="1" l="1"/>
  <c r="H55" i="1"/>
  <c r="J86" i="1"/>
  <c r="H86" i="1"/>
  <c r="G14" i="1"/>
  <c r="J104" i="1"/>
  <c r="H104" i="1"/>
  <c r="G104" i="1"/>
  <c r="H70" i="1"/>
  <c r="G55" i="1"/>
  <c r="F13" i="1"/>
  <c r="J14" i="1"/>
  <c r="G86" i="1"/>
  <c r="J70" i="1"/>
  <c r="G70" i="1"/>
  <c r="E13" i="1"/>
  <c r="E118" i="1" s="1"/>
  <c r="H13" i="1" l="1"/>
  <c r="F118" i="1"/>
  <c r="H118" i="1" s="1"/>
  <c r="J13" i="1"/>
  <c r="G13" i="1"/>
  <c r="G118" i="1" l="1"/>
  <c r="J118" i="1"/>
</calcChain>
</file>

<file path=xl/sharedStrings.xml><?xml version="1.0" encoding="utf-8"?>
<sst xmlns="http://schemas.openxmlformats.org/spreadsheetml/2006/main" count="353" uniqueCount="143">
  <si>
    <t>руб.</t>
  </si>
  <si>
    <t>Наименование кода</t>
  </si>
  <si>
    <t>КФСР</t>
  </si>
  <si>
    <t>КЦСР</t>
  </si>
  <si>
    <t>КВР</t>
  </si>
  <si>
    <t>Ассигнования 2023 год</t>
  </si>
  <si>
    <t>01 00</t>
  </si>
  <si>
    <t>01 02</t>
  </si>
  <si>
    <t>90 0 00 00000</t>
  </si>
  <si>
    <t>90 0 00 00030</t>
  </si>
  <si>
    <t>1 2 1</t>
  </si>
  <si>
    <t>1 2 9</t>
  </si>
  <si>
    <t>01 04</t>
  </si>
  <si>
    <t>90 0 00 00010</t>
  </si>
  <si>
    <t>2 4 4</t>
  </si>
  <si>
    <t>2 4 7</t>
  </si>
  <si>
    <t>90 0 00 70010</t>
  </si>
  <si>
    <t>99 0 00 00000</t>
  </si>
  <si>
    <t>99 0 00 80140</t>
  </si>
  <si>
    <t>8 5 1</t>
  </si>
  <si>
    <t>99 0 00 80150</t>
  </si>
  <si>
    <t>8 5 3</t>
  </si>
  <si>
    <t>01 06</t>
  </si>
  <si>
    <t>90 0 00 71020</t>
  </si>
  <si>
    <t>5 4 0</t>
  </si>
  <si>
    <t>01 11</t>
  </si>
  <si>
    <t>99 0 00 80670</t>
  </si>
  <si>
    <t>8 7 0</t>
  </si>
  <si>
    <t>01 13</t>
  </si>
  <si>
    <t>99 0 00 00590</t>
  </si>
  <si>
    <t>1 1 1</t>
  </si>
  <si>
    <t>1 1 9</t>
  </si>
  <si>
    <t>99 0 00 20330</t>
  </si>
  <si>
    <t>99 0 00 20400</t>
  </si>
  <si>
    <t>99 0 00 80030</t>
  </si>
  <si>
    <t>02 00</t>
  </si>
  <si>
    <t>02 03</t>
  </si>
  <si>
    <t>99 0 00 51180</t>
  </si>
  <si>
    <t>03 00</t>
  </si>
  <si>
    <t>03 09</t>
  </si>
  <si>
    <t>50 0 00 00000</t>
  </si>
  <si>
    <t>50 0 00 20090</t>
  </si>
  <si>
    <t>03 14</t>
  </si>
  <si>
    <t>60 0 00 00000</t>
  </si>
  <si>
    <t>60 0 00 71020</t>
  </si>
  <si>
    <t>04 00</t>
  </si>
  <si>
    <t>04 09</t>
  </si>
  <si>
    <t>51 0 00 00000</t>
  </si>
  <si>
    <t>51 0 00 20680</t>
  </si>
  <si>
    <t>99 0 00 S1778</t>
  </si>
  <si>
    <t>99 0 00 S1930</t>
  </si>
  <si>
    <t>04 12</t>
  </si>
  <si>
    <t>99 0 00 20320</t>
  </si>
  <si>
    <t>05 00</t>
  </si>
  <si>
    <t>05 03</t>
  </si>
  <si>
    <t>54 0 00 00000</t>
  </si>
  <si>
    <t>54 0 00 20350</t>
  </si>
  <si>
    <t>54 0 00 20360</t>
  </si>
  <si>
    <t>54 0 00 20390</t>
  </si>
  <si>
    <t>54 0 00 80140</t>
  </si>
  <si>
    <t>99 0 00 20380</t>
  </si>
  <si>
    <t>99 0 00 S2270</t>
  </si>
  <si>
    <t>08 00</t>
  </si>
  <si>
    <t>08 01</t>
  </si>
  <si>
    <t>86 0 00 00000</t>
  </si>
  <si>
    <t>86 0 00 00590</t>
  </si>
  <si>
    <t>86 0 00 80140</t>
  </si>
  <si>
    <t>86 0 00 80150</t>
  </si>
  <si>
    <t xml:space="preserve">разделам , подразделам , целевым статьям и видам расходов функциональной 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</si>
  <si>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</si>
  <si>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</si>
  <si>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</si>
  <si>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</si>
  <si>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</si>
  <si>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</si>
  <si>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</si>
  <si>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</si>
  <si>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</si>
  <si>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</si>
  <si>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</si>
  <si>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Исполнение расходов бюджета Сысоевского сельского поселения по</t>
  </si>
  <si>
    <t>Администрация Сысоевского сельского поселения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</si>
  <si>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</si>
  <si>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</si>
  <si>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обеспечения деятельности государственных органов Волгоградской области</t>
  </si>
  <si>
    <t>Высшее должностное лицо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</si>
  <si>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</si>
  <si>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</si>
  <si>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</si>
  <si>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муниципальных органов Волгоградской области</t>
  </si>
  <si>
    <t>Прочая закупка товаров, работ и услуг</t>
  </si>
  <si>
    <t>Закупка энергетических ресурсов</t>
  </si>
  <si>
    <t>Субвенция на организационное обеспечение деятельности территориальных административных комиссий</t>
  </si>
  <si>
    <t>Непрограммные расходы муниципальных органов Волгоградской области</t>
  </si>
  <si>
    <t>Уплата налогов и сборов органами государственной власти и казенными учреждениями</t>
  </si>
  <si>
    <t>Уплата налога на имущество организаций и земельного налога</t>
  </si>
  <si>
    <t>Уплата прочих налогов, сборов и иных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</si>
  <si>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</si>
  <si>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</si>
  <si>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</si>
  <si>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</t>
  </si>
  <si>
    <t>Резервные фонды</t>
  </si>
  <si>
    <t>Резервный фонд</t>
  </si>
  <si>
    <t>Резервные средства</t>
  </si>
  <si>
    <t>Другие общегосударственные вопросы</t>
  </si>
  <si>
    <t>Расходы на обеспечение деятельности (оказание услуг) казённых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</si>
  <si>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</si>
  <si>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</si>
  <si>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</si>
  <si>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Членские взносы в Ассоциацию "Совет муниципальных образований Волгоградской области"</t>
  </si>
  <si>
    <t>НАЦИОНАЛЬНАЯ ОБОРОНА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</si>
  <si>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</si>
  <si>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</si>
  <si>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</si>
  <si>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</si>
  <si>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</si>
  <si>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Закупка товаров, работ и услуг для государственных нужд в рамках обеспечения безопасности населения</t>
  </si>
  <si>
    <t>Другие вопросы в области национальной безопасности и правоохранительной деятельности</t>
  </si>
  <si>
    <t>Муниципальная программа "Профилактика правонарушений в Суровикинском муниципальном районе Волгоградской области"</t>
  </si>
  <si>
    <t>НАЦИОНАЛЬНАЯ ЭКОНОМИКА</t>
  </si>
  <si>
    <t>Дорожное хозяйство (дорожные фонды)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</si>
  <si>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</si>
  <si>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Ремонт и содержание автомобильных дорог общего пользования</t>
  </si>
  <si>
    <t>Реализация проектов местных инициатив населения ВО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</si>
  <si>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</si>
  <si>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</si>
  <si>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</si>
  <si>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</si>
  <si>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Благоустройство</t>
  </si>
  <si>
    <t>Ведомственная целевая программа "Благоустройство населённых пунктов Сысоевского сельского поселения на 2023-2025 годы "</t>
  </si>
  <si>
    <t>Сбор и удаление твёрдых бытовых отходов</t>
  </si>
  <si>
    <t>Уличное освещение</t>
  </si>
  <si>
    <t>Прочие мероприятия благоустройства</t>
  </si>
  <si>
    <t>Уплата налогов и сборов органами государственной власти и казёнными учреждениями</t>
  </si>
  <si>
    <t>Организация и содержание мест захоронения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</si>
  <si>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</si>
  <si>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КУЛЬТУРА, КИНЕМАТОГРАФИЯ</t>
  </si>
  <si>
    <t>Культура</t>
  </si>
  <si>
    <t>Ведомственная целевая программа "Культура Сысоевского сельского поселения на 2023-2025 годы"</t>
  </si>
  <si>
    <t>Уплата налога на имущество и земельного налога</t>
  </si>
  <si>
    <t>Итого</t>
  </si>
  <si>
    <t xml:space="preserve"> классификации бюджета  поселения за 1 полугодие 2023 года</t>
  </si>
  <si>
    <t>Другие вопросы в области культуры и кинематографии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</si>
</sst>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8.5"/>
      <name val="MS Sans Serif"/>
      <family val="2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9" fontId="8" fillId="0" borderId="5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5:N118"/>
  <sheetViews>
    <sheetView showGridLines="0" tabSelected="1" topLeftCell="A106" workbookViewId="0">
      <selection activeCell="A116" sqref="A116"/>
    </sheetView>
  </sheetViews>
  <sheetFormatPr defaultRowHeight="12.75" customHeight="1" outlineLevelRow="6" x14ac:dyDescent="0.2"/>
  <cols>
    <col min="1" max="1" width="30.7109375" customWidth="1"/>
    <col min="2" max="2" width="10.28515625" customWidth="1"/>
    <col min="3" max="4" width="13.28515625" customWidth="1"/>
    <col min="5" max="5" width="14.140625" customWidth="1"/>
    <col min="6" max="8" width="15.42578125" customWidth="1"/>
    <col min="9" max="13" width="9.140625" hidden="1" customWidth="1"/>
    <col min="14" max="14" width="0.140625" customWidth="1"/>
  </cols>
  <sheetData>
    <row r="5" spans="1:14" ht="12.75" customHeight="1" x14ac:dyDescent="0.25">
      <c r="A5" s="23"/>
      <c r="B5" s="23"/>
      <c r="C5" s="23"/>
      <c r="D5" s="23"/>
      <c r="E5" s="23"/>
      <c r="F5" s="23"/>
      <c r="G5" s="23"/>
      <c r="H5" s="23"/>
    </row>
    <row r="6" spans="1:14" ht="12.75" customHeight="1" x14ac:dyDescent="0.3">
      <c r="A6" s="24" t="s">
        <v>80</v>
      </c>
      <c r="B6" s="24"/>
      <c r="C6" s="24"/>
      <c r="D6" s="24"/>
      <c r="E6" s="24"/>
      <c r="F6" s="24"/>
      <c r="G6" s="24"/>
      <c r="H6" s="24"/>
    </row>
    <row r="7" spans="1:14" ht="12.75" customHeight="1" x14ac:dyDescent="0.3">
      <c r="A7" s="24" t="s">
        <v>68</v>
      </c>
      <c r="B7" s="24"/>
      <c r="C7" s="24"/>
      <c r="D7" s="24"/>
      <c r="E7" s="24"/>
      <c r="F7" s="24"/>
      <c r="G7" s="24"/>
      <c r="H7" s="24"/>
    </row>
    <row r="8" spans="1:14" ht="12.75" customHeight="1" x14ac:dyDescent="0.3">
      <c r="A8" s="24" t="s">
        <v>141</v>
      </c>
      <c r="B8" s="24"/>
      <c r="C8" s="24"/>
      <c r="D8" s="24"/>
      <c r="E8" s="24"/>
      <c r="F8" s="24"/>
      <c r="G8" s="24"/>
      <c r="H8" s="24"/>
    </row>
    <row r="9" spans="1:14" ht="12.75" customHeight="1" x14ac:dyDescent="0.2">
      <c r="A9" s="11"/>
      <c r="B9" s="11"/>
      <c r="C9" s="11"/>
      <c r="D9" s="11"/>
      <c r="E9" s="11"/>
      <c r="F9" s="11"/>
      <c r="G9" s="11"/>
      <c r="H9" s="11"/>
    </row>
    <row r="10" spans="1:14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4" ht="21" x14ac:dyDescent="0.2">
      <c r="A11" s="22" t="s">
        <v>1</v>
      </c>
      <c r="B11" s="22" t="s">
        <v>2</v>
      </c>
      <c r="C11" s="22" t="s">
        <v>3</v>
      </c>
      <c r="D11" s="22" t="s">
        <v>4</v>
      </c>
      <c r="E11" s="22" t="s">
        <v>5</v>
      </c>
      <c r="F11" s="22" t="s">
        <v>69</v>
      </c>
      <c r="G11" s="22" t="s">
        <v>70</v>
      </c>
      <c r="H11" s="22" t="s">
        <v>71</v>
      </c>
      <c r="I11" s="1"/>
      <c r="J11" s="1"/>
    </row>
    <row r="12" spans="1:14" x14ac:dyDescent="0.2">
      <c r="A12" s="22" t="s">
        <v>72</v>
      </c>
      <c r="B12" s="22" t="s">
        <v>73</v>
      </c>
      <c r="C12" s="22" t="s">
        <v>74</v>
      </c>
      <c r="D12" s="22" t="s">
        <v>75</v>
      </c>
      <c r="E12" s="22" t="s">
        <v>76</v>
      </c>
      <c r="F12" s="22" t="s">
        <v>77</v>
      </c>
      <c r="G12" s="22" t="s">
        <v>78</v>
      </c>
      <c r="H12" s="22" t="s">
        <v>79</v>
      </c>
    </row>
    <row r="13" spans="1:14" ht="22.5" x14ac:dyDescent="0.2">
      <c r="A13" s="2" t="s">
        <v>81</v>
      </c>
      <c r="B13" s="3" t="s">
        <v>6</v>
      </c>
      <c r="C13" s="3"/>
      <c r="D13" s="3"/>
      <c r="E13" s="4">
        <f>E14+E55+E61+E70+E86+E104+E116</f>
        <v>12082134.460000001</v>
      </c>
      <c r="F13" s="4">
        <f>F14+F55+F61+F70+F82+F86+F104+F116</f>
        <v>5610542.0699999994</v>
      </c>
      <c r="G13" s="4">
        <f t="shared" ref="G13:G76" si="0">E13-F13</f>
        <v>6471592.3900000015</v>
      </c>
      <c r="H13" s="13">
        <f t="shared" ref="H13:H76" si="1">F13/E13</f>
        <v>0.46436679616293552</v>
      </c>
      <c r="I13" s="2"/>
      <c r="J13" s="13">
        <f t="shared" ref="J13:J44" si="2">F13/E13</f>
        <v>0.46436679616293552</v>
      </c>
      <c r="K13" s="4"/>
      <c r="L13" s="4"/>
      <c r="M13" s="4"/>
      <c r="N13" s="13"/>
    </row>
    <row r="14" spans="1:14" ht="22.5" outlineLevel="1" x14ac:dyDescent="0.2">
      <c r="A14" s="2" t="s">
        <v>82</v>
      </c>
      <c r="B14" s="3" t="s">
        <v>7</v>
      </c>
      <c r="C14" s="3"/>
      <c r="D14" s="3"/>
      <c r="E14" s="4">
        <f>E15+E20+E34+E38+E42</f>
        <v>4448640</v>
      </c>
      <c r="F14" s="4">
        <f>F15+F20+F34+F38+F42</f>
        <v>2412230.89</v>
      </c>
      <c r="G14" s="4">
        <f t="shared" si="0"/>
        <v>2036409.1099999999</v>
      </c>
      <c r="H14" s="13">
        <f t="shared" si="1"/>
        <v>0.54224007561861609</v>
      </c>
      <c r="I14" s="2"/>
      <c r="J14" s="13">
        <f t="shared" si="2"/>
        <v>0.54224007561861609</v>
      </c>
      <c r="K14" s="4"/>
      <c r="L14" s="4"/>
      <c r="M14" s="4"/>
      <c r="N14" s="13"/>
    </row>
    <row r="15" spans="1:14" ht="45" outlineLevel="2" x14ac:dyDescent="0.2">
      <c r="A15" s="2" t="s">
        <v>83</v>
      </c>
      <c r="B15" s="3" t="s">
        <v>7</v>
      </c>
      <c r="C15" s="3" t="s">
        <v>8</v>
      </c>
      <c r="D15" s="3"/>
      <c r="E15" s="4">
        <v>866000</v>
      </c>
      <c r="F15" s="4">
        <f>F16</f>
        <v>508372.33</v>
      </c>
      <c r="G15" s="4">
        <f t="shared" si="0"/>
        <v>357627.67</v>
      </c>
      <c r="H15" s="13">
        <f t="shared" si="1"/>
        <v>0.58703502309468825</v>
      </c>
      <c r="I15" s="2"/>
      <c r="J15" s="13">
        <f t="shared" si="2"/>
        <v>0.58703502309468825</v>
      </c>
      <c r="K15" s="4"/>
      <c r="L15" s="4"/>
      <c r="M15" s="4"/>
      <c r="N15" s="13"/>
    </row>
    <row r="16" spans="1:14" ht="45" outlineLevel="3" x14ac:dyDescent="0.2">
      <c r="A16" s="2" t="s">
        <v>84</v>
      </c>
      <c r="B16" s="3" t="s">
        <v>7</v>
      </c>
      <c r="C16" s="3" t="s">
        <v>9</v>
      </c>
      <c r="D16" s="3"/>
      <c r="E16" s="4">
        <v>866000</v>
      </c>
      <c r="F16" s="4">
        <f>F17</f>
        <v>508372.33</v>
      </c>
      <c r="G16" s="4">
        <f t="shared" si="0"/>
        <v>357627.67</v>
      </c>
      <c r="H16" s="13">
        <f t="shared" si="1"/>
        <v>0.58703502309468825</v>
      </c>
      <c r="I16" s="2"/>
      <c r="J16" s="13">
        <f t="shared" si="2"/>
        <v>0.58703502309468825</v>
      </c>
      <c r="K16" s="4"/>
      <c r="L16" s="4"/>
      <c r="M16" s="4"/>
      <c r="N16" s="13"/>
    </row>
    <row r="17" spans="1:14" outlineLevel="6" x14ac:dyDescent="0.2">
      <c r="A17" s="2" t="s">
        <v>85</v>
      </c>
      <c r="B17" s="6" t="s">
        <v>7</v>
      </c>
      <c r="C17" s="6" t="s">
        <v>9</v>
      </c>
      <c r="D17" s="6" t="s">
        <v>10</v>
      </c>
      <c r="E17" s="4">
        <v>866000</v>
      </c>
      <c r="F17" s="4">
        <f>F18+F19</f>
        <v>508372.33</v>
      </c>
      <c r="G17" s="4">
        <f t="shared" si="0"/>
        <v>357627.67</v>
      </c>
      <c r="H17" s="13">
        <f t="shared" si="1"/>
        <v>0.58703502309468825</v>
      </c>
      <c r="I17" s="5"/>
      <c r="J17" s="13">
        <f t="shared" si="2"/>
        <v>0.58703502309468825</v>
      </c>
      <c r="K17" s="7"/>
      <c r="L17" s="7"/>
      <c r="M17" s="4"/>
      <c r="N17" s="13"/>
    </row>
    <row r="18" spans="1:14" ht="22.5" outlineLevel="6" x14ac:dyDescent="0.2">
      <c r="A18" s="5" t="s">
        <v>86</v>
      </c>
      <c r="B18" s="6" t="s">
        <v>7</v>
      </c>
      <c r="C18" s="6" t="s">
        <v>9</v>
      </c>
      <c r="D18" s="6" t="s">
        <v>11</v>
      </c>
      <c r="E18" s="7">
        <v>665000</v>
      </c>
      <c r="F18" s="7">
        <v>424237</v>
      </c>
      <c r="G18" s="4">
        <f t="shared" si="0"/>
        <v>240763</v>
      </c>
      <c r="H18" s="13">
        <f t="shared" si="1"/>
        <v>0.6379503759398496</v>
      </c>
      <c r="I18" s="5"/>
      <c r="J18" s="13">
        <f t="shared" si="2"/>
        <v>0.6379503759398496</v>
      </c>
      <c r="K18" s="7"/>
      <c r="L18" s="7"/>
      <c r="M18" s="4"/>
      <c r="N18" s="13"/>
    </row>
    <row r="19" spans="1:14" ht="67.5" outlineLevel="1" x14ac:dyDescent="0.2">
      <c r="A19" s="5" t="s">
        <v>87</v>
      </c>
      <c r="B19" s="3" t="s">
        <v>12</v>
      </c>
      <c r="C19" s="3"/>
      <c r="D19" s="3"/>
      <c r="E19" s="7">
        <v>201000</v>
      </c>
      <c r="F19" s="7">
        <v>84135.33</v>
      </c>
      <c r="G19" s="4">
        <f t="shared" si="0"/>
        <v>116864.67</v>
      </c>
      <c r="H19" s="13">
        <f t="shared" si="1"/>
        <v>0.41858373134328358</v>
      </c>
      <c r="I19" s="2"/>
      <c r="J19" s="13">
        <f t="shared" si="2"/>
        <v>0.41858373134328358</v>
      </c>
      <c r="K19" s="4"/>
      <c r="L19" s="4"/>
      <c r="M19" s="4"/>
      <c r="N19" s="13"/>
    </row>
    <row r="20" spans="1:14" ht="67.5" outlineLevel="2" x14ac:dyDescent="0.2">
      <c r="A20" s="2" t="s">
        <v>88</v>
      </c>
      <c r="B20" s="3" t="s">
        <v>12</v>
      </c>
      <c r="C20" s="3" t="s">
        <v>8</v>
      </c>
      <c r="D20" s="3"/>
      <c r="E20" s="4">
        <f>E21</f>
        <v>1768100</v>
      </c>
      <c r="F20" s="4">
        <f>F21+F30</f>
        <v>931346.06</v>
      </c>
      <c r="G20" s="4">
        <f t="shared" si="0"/>
        <v>836753.94</v>
      </c>
      <c r="H20" s="13">
        <f t="shared" si="1"/>
        <v>0.52674965216899505</v>
      </c>
      <c r="I20" s="2"/>
      <c r="J20" s="13">
        <f t="shared" si="2"/>
        <v>0.52674965216899505</v>
      </c>
      <c r="K20" s="4"/>
      <c r="L20" s="4"/>
      <c r="M20" s="4"/>
      <c r="N20" s="13"/>
    </row>
    <row r="21" spans="1:14" ht="45" outlineLevel="3" x14ac:dyDescent="0.2">
      <c r="A21" s="2" t="s">
        <v>84</v>
      </c>
      <c r="B21" s="3" t="s">
        <v>12</v>
      </c>
      <c r="C21" s="3" t="s">
        <v>13</v>
      </c>
      <c r="D21" s="3"/>
      <c r="E21" s="4">
        <f>E22+E27+E29</f>
        <v>1768100</v>
      </c>
      <c r="F21" s="4">
        <f>F22</f>
        <v>930430.06</v>
      </c>
      <c r="G21" s="4">
        <f t="shared" si="0"/>
        <v>837669.94</v>
      </c>
      <c r="H21" s="13">
        <f t="shared" si="1"/>
        <v>0.52623158192409936</v>
      </c>
      <c r="I21" s="2"/>
      <c r="J21" s="13">
        <f t="shared" si="2"/>
        <v>0.52623158192409936</v>
      </c>
      <c r="K21" s="4"/>
      <c r="L21" s="4"/>
      <c r="M21" s="4"/>
      <c r="N21" s="13"/>
    </row>
    <row r="22" spans="1:14" ht="33.75" outlineLevel="6" x14ac:dyDescent="0.2">
      <c r="A22" s="2" t="s">
        <v>89</v>
      </c>
      <c r="B22" s="6" t="s">
        <v>12</v>
      </c>
      <c r="C22" s="6" t="s">
        <v>13</v>
      </c>
      <c r="D22" s="6" t="s">
        <v>10</v>
      </c>
      <c r="E22" s="4">
        <f>E23+E24+E25+E26</f>
        <v>1755500</v>
      </c>
      <c r="F22" s="4">
        <f>F23+F24+F25+F26</f>
        <v>930430.06</v>
      </c>
      <c r="G22" s="4">
        <f t="shared" si="0"/>
        <v>825069.94</v>
      </c>
      <c r="H22" s="13">
        <f t="shared" si="1"/>
        <v>0.53000857875249219</v>
      </c>
      <c r="I22" s="5"/>
      <c r="J22" s="13">
        <f t="shared" si="2"/>
        <v>0.53000857875249219</v>
      </c>
      <c r="K22" s="7"/>
      <c r="L22" s="7"/>
      <c r="M22" s="4"/>
      <c r="N22" s="13"/>
    </row>
    <row r="23" spans="1:14" ht="22.5" outlineLevel="6" x14ac:dyDescent="0.2">
      <c r="A23" s="5" t="s">
        <v>86</v>
      </c>
      <c r="B23" s="6" t="s">
        <v>12</v>
      </c>
      <c r="C23" s="6" t="s">
        <v>13</v>
      </c>
      <c r="D23" s="6" t="s">
        <v>11</v>
      </c>
      <c r="E23" s="7">
        <v>1160000</v>
      </c>
      <c r="F23" s="7">
        <v>603354.98</v>
      </c>
      <c r="G23" s="4">
        <f t="shared" si="0"/>
        <v>556645.02</v>
      </c>
      <c r="H23" s="13">
        <f t="shared" si="1"/>
        <v>0.52013360344827586</v>
      </c>
      <c r="I23" s="5"/>
      <c r="J23" s="13">
        <f t="shared" si="2"/>
        <v>0.52013360344827586</v>
      </c>
      <c r="K23" s="7"/>
      <c r="L23" s="7"/>
      <c r="M23" s="4"/>
      <c r="N23" s="13"/>
    </row>
    <row r="24" spans="1:14" ht="67.5" outlineLevel="6" x14ac:dyDescent="0.2">
      <c r="A24" s="5" t="s">
        <v>87</v>
      </c>
      <c r="B24" s="6" t="s">
        <v>12</v>
      </c>
      <c r="C24" s="6" t="s">
        <v>13</v>
      </c>
      <c r="D24" s="6" t="s">
        <v>14</v>
      </c>
      <c r="E24" s="7">
        <v>400000</v>
      </c>
      <c r="F24" s="7">
        <v>168730.28</v>
      </c>
      <c r="G24" s="4">
        <f t="shared" si="0"/>
        <v>231269.72</v>
      </c>
      <c r="H24" s="13">
        <f t="shared" si="1"/>
        <v>0.42182569999999997</v>
      </c>
      <c r="I24" s="5"/>
      <c r="J24" s="13">
        <f t="shared" si="2"/>
        <v>0.42182569999999997</v>
      </c>
      <c r="K24" s="7"/>
      <c r="L24" s="7"/>
      <c r="M24" s="4"/>
      <c r="N24" s="13"/>
    </row>
    <row r="25" spans="1:14" outlineLevel="6" x14ac:dyDescent="0.2">
      <c r="A25" s="5" t="s">
        <v>90</v>
      </c>
      <c r="B25" s="6" t="s">
        <v>12</v>
      </c>
      <c r="C25" s="6" t="s">
        <v>13</v>
      </c>
      <c r="D25" s="6" t="s">
        <v>15</v>
      </c>
      <c r="E25" s="7">
        <v>175200</v>
      </c>
      <c r="F25" s="7">
        <v>158344.79999999999</v>
      </c>
      <c r="G25" s="4">
        <f t="shared" si="0"/>
        <v>16855.200000000012</v>
      </c>
      <c r="H25" s="13">
        <f t="shared" si="1"/>
        <v>0.90379452054794518</v>
      </c>
      <c r="I25" s="5"/>
      <c r="J25" s="13">
        <f t="shared" si="2"/>
        <v>0.90379452054794518</v>
      </c>
      <c r="K25" s="7"/>
      <c r="L25" s="7"/>
      <c r="M25" s="4"/>
      <c r="N25" s="13"/>
    </row>
    <row r="26" spans="1:14" outlineLevel="3" x14ac:dyDescent="0.2">
      <c r="A26" s="5" t="s">
        <v>91</v>
      </c>
      <c r="B26" s="3" t="s">
        <v>12</v>
      </c>
      <c r="C26" s="3" t="s">
        <v>16</v>
      </c>
      <c r="D26" s="3"/>
      <c r="E26" s="7">
        <v>20300</v>
      </c>
      <c r="F26" s="7">
        <v>0</v>
      </c>
      <c r="G26" s="4">
        <f t="shared" si="0"/>
        <v>20300</v>
      </c>
      <c r="H26" s="13">
        <f t="shared" si="1"/>
        <v>0</v>
      </c>
      <c r="I26" s="2"/>
      <c r="J26" s="13">
        <f t="shared" si="2"/>
        <v>0</v>
      </c>
      <c r="K26" s="4"/>
      <c r="L26" s="4"/>
      <c r="M26" s="4"/>
      <c r="N26" s="13"/>
    </row>
    <row r="27" spans="1:14" ht="45" outlineLevel="6" x14ac:dyDescent="0.2">
      <c r="A27" s="2" t="s">
        <v>92</v>
      </c>
      <c r="B27" s="6" t="s">
        <v>12</v>
      </c>
      <c r="C27" s="6" t="s">
        <v>16</v>
      </c>
      <c r="D27" s="6" t="s">
        <v>14</v>
      </c>
      <c r="E27" s="4">
        <v>3600</v>
      </c>
      <c r="F27" s="4">
        <v>0</v>
      </c>
      <c r="G27" s="4">
        <f t="shared" si="0"/>
        <v>3600</v>
      </c>
      <c r="H27" s="13">
        <f t="shared" si="1"/>
        <v>0</v>
      </c>
      <c r="I27" s="5"/>
      <c r="J27" s="13">
        <f t="shared" si="2"/>
        <v>0</v>
      </c>
      <c r="K27" s="7"/>
      <c r="L27" s="7"/>
      <c r="M27" s="4"/>
      <c r="N27" s="13"/>
    </row>
    <row r="28" spans="1:14" outlineLevel="2" x14ac:dyDescent="0.2">
      <c r="A28" s="5" t="s">
        <v>90</v>
      </c>
      <c r="B28" s="3" t="s">
        <v>12</v>
      </c>
      <c r="C28" s="3" t="s">
        <v>17</v>
      </c>
      <c r="D28" s="3"/>
      <c r="E28" s="7">
        <v>3600</v>
      </c>
      <c r="F28" s="7">
        <v>0</v>
      </c>
      <c r="G28" s="4">
        <f t="shared" si="0"/>
        <v>3600</v>
      </c>
      <c r="H28" s="13">
        <f t="shared" si="1"/>
        <v>0</v>
      </c>
      <c r="I28" s="2"/>
      <c r="J28" s="13">
        <f t="shared" si="2"/>
        <v>0</v>
      </c>
      <c r="K28" s="4"/>
      <c r="L28" s="4"/>
      <c r="M28" s="4"/>
      <c r="N28" s="13"/>
    </row>
    <row r="29" spans="1:14" ht="33.75" outlineLevel="3" x14ac:dyDescent="0.2">
      <c r="A29" s="2" t="s">
        <v>93</v>
      </c>
      <c r="B29" s="3" t="s">
        <v>12</v>
      </c>
      <c r="C29" s="3" t="s">
        <v>18</v>
      </c>
      <c r="D29" s="3"/>
      <c r="E29" s="4">
        <v>9000</v>
      </c>
      <c r="F29" s="4">
        <v>0</v>
      </c>
      <c r="G29" s="4">
        <f t="shared" si="0"/>
        <v>9000</v>
      </c>
      <c r="H29" s="13">
        <f t="shared" si="1"/>
        <v>0</v>
      </c>
      <c r="I29" s="2"/>
      <c r="J29" s="13">
        <f t="shared" si="2"/>
        <v>0</v>
      </c>
      <c r="K29" s="4"/>
      <c r="L29" s="4"/>
      <c r="M29" s="4"/>
      <c r="N29" s="13"/>
    </row>
    <row r="30" spans="1:14" ht="33.75" outlineLevel="6" x14ac:dyDescent="0.2">
      <c r="A30" s="2" t="s">
        <v>94</v>
      </c>
      <c r="B30" s="6" t="s">
        <v>12</v>
      </c>
      <c r="C30" s="6" t="s">
        <v>18</v>
      </c>
      <c r="D30" s="6" t="s">
        <v>19</v>
      </c>
      <c r="E30" s="4">
        <v>2000</v>
      </c>
      <c r="F30" s="4">
        <f>F31</f>
        <v>916</v>
      </c>
      <c r="G30" s="4">
        <f t="shared" si="0"/>
        <v>1084</v>
      </c>
      <c r="H30" s="13">
        <f t="shared" si="1"/>
        <v>0.45800000000000002</v>
      </c>
      <c r="I30" s="5"/>
      <c r="J30" s="13">
        <f t="shared" si="2"/>
        <v>0.45800000000000002</v>
      </c>
      <c r="K30" s="7"/>
      <c r="L30" s="7"/>
      <c r="M30" s="4"/>
      <c r="N30" s="13"/>
    </row>
    <row r="31" spans="1:14" ht="22.5" outlineLevel="3" x14ac:dyDescent="0.2">
      <c r="A31" s="5" t="s">
        <v>95</v>
      </c>
      <c r="B31" s="3" t="s">
        <v>12</v>
      </c>
      <c r="C31" s="3" t="s">
        <v>20</v>
      </c>
      <c r="D31" s="3"/>
      <c r="E31" s="7">
        <v>2000</v>
      </c>
      <c r="F31" s="7">
        <v>916</v>
      </c>
      <c r="G31" s="4">
        <f t="shared" si="0"/>
        <v>1084</v>
      </c>
      <c r="H31" s="13">
        <f t="shared" si="1"/>
        <v>0.45800000000000002</v>
      </c>
      <c r="I31" s="2"/>
      <c r="J31" s="13">
        <f t="shared" si="2"/>
        <v>0.45800000000000002</v>
      </c>
      <c r="K31" s="4"/>
      <c r="L31" s="4"/>
      <c r="M31" s="4"/>
      <c r="N31" s="13"/>
    </row>
    <row r="32" spans="1:14" ht="22.5" outlineLevel="6" x14ac:dyDescent="0.2">
      <c r="A32" s="2" t="s">
        <v>96</v>
      </c>
      <c r="B32" s="6" t="s">
        <v>12</v>
      </c>
      <c r="C32" s="6" t="s">
        <v>20</v>
      </c>
      <c r="D32" s="6" t="s">
        <v>21</v>
      </c>
      <c r="E32" s="4">
        <v>7000</v>
      </c>
      <c r="F32" s="4">
        <v>0</v>
      </c>
      <c r="G32" s="4">
        <f t="shared" si="0"/>
        <v>7000</v>
      </c>
      <c r="H32" s="13">
        <f t="shared" si="1"/>
        <v>0</v>
      </c>
      <c r="I32" s="5"/>
      <c r="J32" s="13">
        <f t="shared" si="2"/>
        <v>0</v>
      </c>
      <c r="K32" s="7"/>
      <c r="L32" s="7"/>
      <c r="M32" s="4"/>
      <c r="N32" s="13"/>
    </row>
    <row r="33" spans="1:14" outlineLevel="1" x14ac:dyDescent="0.2">
      <c r="A33" s="5" t="s">
        <v>97</v>
      </c>
      <c r="B33" s="3" t="s">
        <v>22</v>
      </c>
      <c r="C33" s="3"/>
      <c r="D33" s="3"/>
      <c r="E33" s="7">
        <v>7000</v>
      </c>
      <c r="F33" s="7">
        <v>0</v>
      </c>
      <c r="G33" s="4">
        <f t="shared" si="0"/>
        <v>7000</v>
      </c>
      <c r="H33" s="13">
        <f t="shared" si="1"/>
        <v>0</v>
      </c>
      <c r="I33" s="2"/>
      <c r="J33" s="13">
        <f t="shared" si="2"/>
        <v>0</v>
      </c>
      <c r="K33" s="4"/>
      <c r="L33" s="4"/>
      <c r="M33" s="4"/>
      <c r="N33" s="13"/>
    </row>
    <row r="34" spans="1:14" ht="56.25" outlineLevel="2" x14ac:dyDescent="0.2">
      <c r="A34" s="2" t="s">
        <v>98</v>
      </c>
      <c r="B34" s="3" t="s">
        <v>22</v>
      </c>
      <c r="C34" s="3" t="s">
        <v>8</v>
      </c>
      <c r="D34" s="3"/>
      <c r="E34" s="4">
        <v>43040</v>
      </c>
      <c r="F34" s="4">
        <v>0</v>
      </c>
      <c r="G34" s="4">
        <f t="shared" si="0"/>
        <v>43040</v>
      </c>
      <c r="H34" s="13">
        <f t="shared" si="1"/>
        <v>0</v>
      </c>
      <c r="I34" s="2"/>
      <c r="J34" s="13">
        <f t="shared" si="2"/>
        <v>0</v>
      </c>
      <c r="K34" s="4"/>
      <c r="L34" s="4"/>
      <c r="M34" s="4"/>
      <c r="N34" s="13"/>
    </row>
    <row r="35" spans="1:14" ht="45" outlineLevel="3" x14ac:dyDescent="0.2">
      <c r="A35" s="2" t="s">
        <v>84</v>
      </c>
      <c r="B35" s="3" t="s">
        <v>22</v>
      </c>
      <c r="C35" s="3" t="s">
        <v>23</v>
      </c>
      <c r="D35" s="3"/>
      <c r="E35" s="4">
        <v>43040</v>
      </c>
      <c r="F35" s="4">
        <v>0</v>
      </c>
      <c r="G35" s="4">
        <f t="shared" si="0"/>
        <v>43040</v>
      </c>
      <c r="H35" s="13">
        <f t="shared" si="1"/>
        <v>0</v>
      </c>
      <c r="I35" s="2"/>
      <c r="J35" s="13">
        <f t="shared" si="2"/>
        <v>0</v>
      </c>
      <c r="K35" s="4"/>
      <c r="L35" s="4"/>
      <c r="M35" s="4"/>
      <c r="N35" s="13"/>
    </row>
    <row r="36" spans="1:14" ht="90" outlineLevel="6" x14ac:dyDescent="0.2">
      <c r="A36" s="2" t="s">
        <v>99</v>
      </c>
      <c r="B36" s="6" t="s">
        <v>22</v>
      </c>
      <c r="C36" s="6" t="s">
        <v>23</v>
      </c>
      <c r="D36" s="6" t="s">
        <v>24</v>
      </c>
      <c r="E36" s="4">
        <v>43040</v>
      </c>
      <c r="F36" s="4">
        <v>0</v>
      </c>
      <c r="G36" s="4">
        <f t="shared" si="0"/>
        <v>43040</v>
      </c>
      <c r="H36" s="13">
        <f t="shared" si="1"/>
        <v>0</v>
      </c>
      <c r="I36" s="5"/>
      <c r="J36" s="13">
        <f t="shared" si="2"/>
        <v>0</v>
      </c>
      <c r="K36" s="7"/>
      <c r="L36" s="7"/>
      <c r="M36" s="4"/>
      <c r="N36" s="13"/>
    </row>
    <row r="37" spans="1:14" outlineLevel="1" x14ac:dyDescent="0.2">
      <c r="A37" s="5" t="s">
        <v>100</v>
      </c>
      <c r="B37" s="3" t="s">
        <v>25</v>
      </c>
      <c r="C37" s="3"/>
      <c r="D37" s="3"/>
      <c r="E37" s="7">
        <v>43040</v>
      </c>
      <c r="F37" s="7">
        <v>0</v>
      </c>
      <c r="G37" s="4">
        <f t="shared" si="0"/>
        <v>43040</v>
      </c>
      <c r="H37" s="13">
        <f t="shared" si="1"/>
        <v>0</v>
      </c>
      <c r="I37" s="2"/>
      <c r="J37" s="13">
        <f t="shared" si="2"/>
        <v>0</v>
      </c>
      <c r="K37" s="4"/>
      <c r="L37" s="4"/>
      <c r="M37" s="4"/>
      <c r="N37" s="13"/>
    </row>
    <row r="38" spans="1:14" outlineLevel="2" x14ac:dyDescent="0.2">
      <c r="A38" s="2" t="s">
        <v>101</v>
      </c>
      <c r="B38" s="3" t="s">
        <v>25</v>
      </c>
      <c r="C38" s="3" t="s">
        <v>17</v>
      </c>
      <c r="D38" s="3"/>
      <c r="E38" s="4">
        <v>10000</v>
      </c>
      <c r="F38" s="4">
        <v>0</v>
      </c>
      <c r="G38" s="4">
        <f t="shared" si="0"/>
        <v>10000</v>
      </c>
      <c r="H38" s="13">
        <f t="shared" si="1"/>
        <v>0</v>
      </c>
      <c r="I38" s="2"/>
      <c r="J38" s="13">
        <f t="shared" si="2"/>
        <v>0</v>
      </c>
      <c r="K38" s="4"/>
      <c r="L38" s="4"/>
      <c r="M38" s="4"/>
      <c r="N38" s="13"/>
    </row>
    <row r="39" spans="1:14" ht="33.75" outlineLevel="3" x14ac:dyDescent="0.2">
      <c r="A39" s="2" t="s">
        <v>93</v>
      </c>
      <c r="B39" s="3" t="s">
        <v>25</v>
      </c>
      <c r="C39" s="3" t="s">
        <v>26</v>
      </c>
      <c r="D39" s="3"/>
      <c r="E39" s="4">
        <v>10000</v>
      </c>
      <c r="F39" s="4">
        <v>0</v>
      </c>
      <c r="G39" s="4">
        <f t="shared" si="0"/>
        <v>10000</v>
      </c>
      <c r="H39" s="13">
        <f t="shared" si="1"/>
        <v>0</v>
      </c>
      <c r="I39" s="2"/>
      <c r="J39" s="13">
        <f t="shared" si="2"/>
        <v>0</v>
      </c>
      <c r="K39" s="4"/>
      <c r="L39" s="4"/>
      <c r="M39" s="4"/>
      <c r="N39" s="13"/>
    </row>
    <row r="40" spans="1:14" outlineLevel="6" x14ac:dyDescent="0.2">
      <c r="A40" s="2" t="s">
        <v>102</v>
      </c>
      <c r="B40" s="6" t="s">
        <v>25</v>
      </c>
      <c r="C40" s="6" t="s">
        <v>26</v>
      </c>
      <c r="D40" s="6" t="s">
        <v>27</v>
      </c>
      <c r="E40" s="4">
        <v>10000</v>
      </c>
      <c r="F40" s="4">
        <v>0</v>
      </c>
      <c r="G40" s="4">
        <f t="shared" si="0"/>
        <v>10000</v>
      </c>
      <c r="H40" s="13">
        <f t="shared" si="1"/>
        <v>0</v>
      </c>
      <c r="I40" s="5"/>
      <c r="J40" s="13">
        <f t="shared" si="2"/>
        <v>0</v>
      </c>
      <c r="K40" s="7"/>
      <c r="L40" s="7"/>
      <c r="M40" s="4"/>
      <c r="N40" s="13"/>
    </row>
    <row r="41" spans="1:14" outlineLevel="1" x14ac:dyDescent="0.2">
      <c r="A41" s="5" t="s">
        <v>103</v>
      </c>
      <c r="B41" s="3" t="s">
        <v>28</v>
      </c>
      <c r="C41" s="3"/>
      <c r="D41" s="3"/>
      <c r="E41" s="7">
        <v>10000</v>
      </c>
      <c r="F41" s="7">
        <v>0</v>
      </c>
      <c r="G41" s="4">
        <f t="shared" si="0"/>
        <v>10000</v>
      </c>
      <c r="H41" s="13">
        <f t="shared" si="1"/>
        <v>0</v>
      </c>
      <c r="I41" s="2"/>
      <c r="J41" s="13">
        <f t="shared" si="2"/>
        <v>0</v>
      </c>
      <c r="K41" s="4"/>
      <c r="L41" s="4"/>
      <c r="M41" s="4"/>
      <c r="N41" s="13"/>
    </row>
    <row r="42" spans="1:14" ht="22.5" outlineLevel="2" x14ac:dyDescent="0.2">
      <c r="A42" s="2" t="s">
        <v>104</v>
      </c>
      <c r="B42" s="3" t="s">
        <v>28</v>
      </c>
      <c r="C42" s="3" t="s">
        <v>17</v>
      </c>
      <c r="D42" s="3"/>
      <c r="E42" s="4">
        <v>1761500</v>
      </c>
      <c r="F42" s="4">
        <f>F43</f>
        <v>972512.5</v>
      </c>
      <c r="G42" s="4">
        <f t="shared" si="0"/>
        <v>788987.5</v>
      </c>
      <c r="H42" s="13">
        <f t="shared" si="1"/>
        <v>0.5520933863184786</v>
      </c>
      <c r="I42" s="2"/>
      <c r="J42" s="13">
        <f t="shared" si="2"/>
        <v>0.5520933863184786</v>
      </c>
      <c r="K42" s="4"/>
      <c r="L42" s="4"/>
      <c r="M42" s="4"/>
      <c r="N42" s="13"/>
    </row>
    <row r="43" spans="1:14" ht="33.75" outlineLevel="3" x14ac:dyDescent="0.2">
      <c r="A43" s="2" t="s">
        <v>93</v>
      </c>
      <c r="B43" s="3" t="s">
        <v>28</v>
      </c>
      <c r="C43" s="3" t="s">
        <v>29</v>
      </c>
      <c r="D43" s="3"/>
      <c r="E43" s="4">
        <f>E44+E47+E49+E51+E53</f>
        <v>1761500</v>
      </c>
      <c r="F43" s="4">
        <f>F44+F47+F49+F51+F53</f>
        <v>972512.5</v>
      </c>
      <c r="G43" s="4">
        <f t="shared" si="0"/>
        <v>788987.5</v>
      </c>
      <c r="H43" s="13">
        <f t="shared" si="1"/>
        <v>0.5520933863184786</v>
      </c>
      <c r="I43" s="2"/>
      <c r="J43" s="13">
        <f t="shared" si="2"/>
        <v>0.5520933863184786</v>
      </c>
      <c r="K43" s="4"/>
      <c r="L43" s="4"/>
      <c r="M43" s="4"/>
      <c r="N43" s="13"/>
    </row>
    <row r="44" spans="1:14" ht="33.75" outlineLevel="6" x14ac:dyDescent="0.2">
      <c r="A44" s="2" t="s">
        <v>105</v>
      </c>
      <c r="B44" s="6" t="s">
        <v>28</v>
      </c>
      <c r="C44" s="6" t="s">
        <v>29</v>
      </c>
      <c r="D44" s="6" t="s">
        <v>30</v>
      </c>
      <c r="E44" s="4">
        <f>E45+E46</f>
        <v>1693000</v>
      </c>
      <c r="F44" s="4">
        <f>F45+F46</f>
        <v>915512.5</v>
      </c>
      <c r="G44" s="4">
        <f t="shared" si="0"/>
        <v>777487.5</v>
      </c>
      <c r="H44" s="13">
        <f t="shared" si="1"/>
        <v>0.54076343768458357</v>
      </c>
      <c r="I44" s="5"/>
      <c r="J44" s="13">
        <f t="shared" si="2"/>
        <v>0.54076343768458357</v>
      </c>
      <c r="K44" s="7"/>
      <c r="L44" s="7"/>
      <c r="M44" s="4"/>
      <c r="N44" s="13"/>
    </row>
    <row r="45" spans="1:14" outlineLevel="6" x14ac:dyDescent="0.2">
      <c r="A45" s="5" t="s">
        <v>106</v>
      </c>
      <c r="B45" s="6" t="s">
        <v>28</v>
      </c>
      <c r="C45" s="6" t="s">
        <v>29</v>
      </c>
      <c r="D45" s="6" t="s">
        <v>31</v>
      </c>
      <c r="E45" s="7">
        <v>1300000</v>
      </c>
      <c r="F45" s="7">
        <v>719323.14</v>
      </c>
      <c r="G45" s="4">
        <f t="shared" si="0"/>
        <v>580676.86</v>
      </c>
      <c r="H45" s="13">
        <f t="shared" si="1"/>
        <v>0.55332549230769235</v>
      </c>
      <c r="I45" s="5"/>
      <c r="J45" s="13">
        <f t="shared" ref="J45:J76" si="3">F45/E45</f>
        <v>0.55332549230769235</v>
      </c>
      <c r="K45" s="7"/>
      <c r="L45" s="7"/>
      <c r="M45" s="4"/>
      <c r="N45" s="13"/>
    </row>
    <row r="46" spans="1:14" ht="56.25" outlineLevel="3" x14ac:dyDescent="0.2">
      <c r="A46" s="5" t="s">
        <v>107</v>
      </c>
      <c r="B46" s="3" t="s">
        <v>28</v>
      </c>
      <c r="C46" s="3" t="s">
        <v>32</v>
      </c>
      <c r="D46" s="3"/>
      <c r="E46" s="7">
        <v>393000</v>
      </c>
      <c r="F46" s="7">
        <v>196189.36</v>
      </c>
      <c r="G46" s="4">
        <f t="shared" si="0"/>
        <v>196810.64</v>
      </c>
      <c r="H46" s="13">
        <f t="shared" si="1"/>
        <v>0.49920956743002542</v>
      </c>
      <c r="I46" s="2"/>
      <c r="J46" s="13">
        <f t="shared" si="3"/>
        <v>0.49920956743002542</v>
      </c>
      <c r="K46" s="4"/>
      <c r="L46" s="4"/>
      <c r="M46" s="4"/>
      <c r="N46" s="13"/>
    </row>
    <row r="47" spans="1:14" ht="56.25" outlineLevel="6" x14ac:dyDescent="0.2">
      <c r="A47" s="2" t="s">
        <v>108</v>
      </c>
      <c r="B47" s="6" t="s">
        <v>28</v>
      </c>
      <c r="C47" s="6" t="s">
        <v>32</v>
      </c>
      <c r="D47" s="6" t="s">
        <v>14</v>
      </c>
      <c r="E47" s="4">
        <v>55500</v>
      </c>
      <c r="F47" s="4">
        <v>55500</v>
      </c>
      <c r="G47" s="4">
        <f t="shared" si="0"/>
        <v>0</v>
      </c>
      <c r="H47" s="13">
        <f t="shared" si="1"/>
        <v>1</v>
      </c>
      <c r="I47" s="5"/>
      <c r="J47" s="13">
        <f t="shared" si="3"/>
        <v>1</v>
      </c>
      <c r="K47" s="7"/>
      <c r="L47" s="7"/>
      <c r="M47" s="4"/>
      <c r="N47" s="13"/>
    </row>
    <row r="48" spans="1:14" outlineLevel="3" x14ac:dyDescent="0.2">
      <c r="A48" s="5" t="s">
        <v>90</v>
      </c>
      <c r="B48" s="3" t="s">
        <v>28</v>
      </c>
      <c r="C48" s="3" t="s">
        <v>33</v>
      </c>
      <c r="D48" s="3"/>
      <c r="E48" s="7">
        <v>55500</v>
      </c>
      <c r="F48" s="7">
        <v>55500</v>
      </c>
      <c r="G48" s="4">
        <f t="shared" si="0"/>
        <v>0</v>
      </c>
      <c r="H48" s="13">
        <f t="shared" si="1"/>
        <v>1</v>
      </c>
      <c r="I48" s="2"/>
      <c r="J48" s="13">
        <f t="shared" si="3"/>
        <v>1</v>
      </c>
      <c r="K48" s="4"/>
      <c r="L48" s="4"/>
      <c r="M48" s="4"/>
      <c r="N48" s="13"/>
    </row>
    <row r="49" spans="1:14" ht="22.5" outlineLevel="6" x14ac:dyDescent="0.2">
      <c r="A49" s="2" t="s">
        <v>104</v>
      </c>
      <c r="B49" s="6" t="s">
        <v>28</v>
      </c>
      <c r="C49" s="6" t="s">
        <v>33</v>
      </c>
      <c r="D49" s="6" t="s">
        <v>14</v>
      </c>
      <c r="E49" s="4">
        <v>9500</v>
      </c>
      <c r="F49" s="4">
        <v>0</v>
      </c>
      <c r="G49" s="4">
        <f t="shared" si="0"/>
        <v>9500</v>
      </c>
      <c r="H49" s="13">
        <f t="shared" si="1"/>
        <v>0</v>
      </c>
      <c r="I49" s="5"/>
      <c r="J49" s="13">
        <f t="shared" si="3"/>
        <v>0</v>
      </c>
      <c r="K49" s="7"/>
      <c r="L49" s="7"/>
      <c r="M49" s="4"/>
      <c r="N49" s="13"/>
    </row>
    <row r="50" spans="1:14" outlineLevel="3" x14ac:dyDescent="0.2">
      <c r="A50" s="5" t="s">
        <v>90</v>
      </c>
      <c r="B50" s="3" t="s">
        <v>28</v>
      </c>
      <c r="C50" s="3" t="s">
        <v>34</v>
      </c>
      <c r="D50" s="3"/>
      <c r="E50" s="7">
        <v>9500</v>
      </c>
      <c r="F50" s="7">
        <v>0</v>
      </c>
      <c r="G50" s="4">
        <f t="shared" si="0"/>
        <v>9500</v>
      </c>
      <c r="H50" s="13">
        <f t="shared" si="1"/>
        <v>0</v>
      </c>
      <c r="I50" s="2"/>
      <c r="J50" s="13">
        <f t="shared" si="3"/>
        <v>0</v>
      </c>
      <c r="K50" s="4"/>
      <c r="L50" s="4"/>
      <c r="M50" s="4"/>
      <c r="N50" s="13"/>
    </row>
    <row r="51" spans="1:14" ht="45" outlineLevel="6" x14ac:dyDescent="0.2">
      <c r="A51" s="2" t="s">
        <v>109</v>
      </c>
      <c r="B51" s="6" t="s">
        <v>28</v>
      </c>
      <c r="C51" s="6" t="s">
        <v>34</v>
      </c>
      <c r="D51" s="6" t="s">
        <v>21</v>
      </c>
      <c r="E51" s="4">
        <v>2000</v>
      </c>
      <c r="F51" s="4">
        <v>0</v>
      </c>
      <c r="G51" s="4">
        <f t="shared" si="0"/>
        <v>2000</v>
      </c>
      <c r="H51" s="13">
        <f t="shared" si="1"/>
        <v>0</v>
      </c>
      <c r="I51" s="5"/>
      <c r="J51" s="13">
        <f t="shared" si="3"/>
        <v>0</v>
      </c>
      <c r="K51" s="7"/>
      <c r="L51" s="7"/>
      <c r="M51" s="4"/>
      <c r="N51" s="13"/>
    </row>
    <row r="52" spans="1:14" outlineLevel="3" x14ac:dyDescent="0.2">
      <c r="A52" s="5" t="s">
        <v>97</v>
      </c>
      <c r="B52" s="3" t="s">
        <v>28</v>
      </c>
      <c r="C52" s="3" t="s">
        <v>20</v>
      </c>
      <c r="D52" s="3"/>
      <c r="E52" s="7">
        <v>2000</v>
      </c>
      <c r="F52" s="7">
        <v>0</v>
      </c>
      <c r="G52" s="4">
        <f t="shared" si="0"/>
        <v>2000</v>
      </c>
      <c r="H52" s="13">
        <f t="shared" si="1"/>
        <v>0</v>
      </c>
      <c r="I52" s="2"/>
      <c r="J52" s="13">
        <f t="shared" si="3"/>
        <v>0</v>
      </c>
      <c r="K52" s="4"/>
      <c r="L52" s="4"/>
      <c r="M52" s="4"/>
      <c r="N52" s="13"/>
    </row>
    <row r="53" spans="1:14" ht="22.5" outlineLevel="6" x14ac:dyDescent="0.2">
      <c r="A53" s="2" t="s">
        <v>96</v>
      </c>
      <c r="B53" s="6" t="s">
        <v>28</v>
      </c>
      <c r="C53" s="6" t="s">
        <v>20</v>
      </c>
      <c r="D53" s="6" t="s">
        <v>21</v>
      </c>
      <c r="E53" s="4">
        <v>1500</v>
      </c>
      <c r="F53" s="4">
        <v>1500</v>
      </c>
      <c r="G53" s="4">
        <f t="shared" si="0"/>
        <v>0</v>
      </c>
      <c r="H53" s="13">
        <f t="shared" si="1"/>
        <v>1</v>
      </c>
      <c r="I53" s="5"/>
      <c r="J53" s="13">
        <f t="shared" si="3"/>
        <v>1</v>
      </c>
      <c r="K53" s="7"/>
      <c r="L53" s="7"/>
      <c r="M53" s="4"/>
      <c r="N53" s="13"/>
    </row>
    <row r="54" spans="1:14" x14ac:dyDescent="0.2">
      <c r="A54" s="5" t="s">
        <v>97</v>
      </c>
      <c r="B54" s="3" t="s">
        <v>35</v>
      </c>
      <c r="C54" s="3"/>
      <c r="D54" s="3"/>
      <c r="E54" s="7">
        <v>1500</v>
      </c>
      <c r="F54" s="7">
        <v>1500</v>
      </c>
      <c r="G54" s="4">
        <f t="shared" si="0"/>
        <v>0</v>
      </c>
      <c r="H54" s="13">
        <f t="shared" si="1"/>
        <v>1</v>
      </c>
      <c r="I54" s="2"/>
      <c r="J54" s="13">
        <f t="shared" si="3"/>
        <v>1</v>
      </c>
      <c r="K54" s="4"/>
      <c r="L54" s="4"/>
      <c r="M54" s="4"/>
      <c r="N54" s="13"/>
    </row>
    <row r="55" spans="1:14" outlineLevel="1" x14ac:dyDescent="0.2">
      <c r="A55" s="2" t="s">
        <v>110</v>
      </c>
      <c r="B55" s="3" t="s">
        <v>36</v>
      </c>
      <c r="C55" s="3"/>
      <c r="D55" s="3"/>
      <c r="E55" s="4">
        <v>107000</v>
      </c>
      <c r="F55" s="4">
        <f>F56</f>
        <v>33552.300000000003</v>
      </c>
      <c r="G55" s="4">
        <f t="shared" si="0"/>
        <v>73447.7</v>
      </c>
      <c r="H55" s="13">
        <f t="shared" si="1"/>
        <v>0.31357289719626169</v>
      </c>
      <c r="I55" s="2"/>
      <c r="J55" s="13">
        <f t="shared" si="3"/>
        <v>0.31357289719626169</v>
      </c>
      <c r="K55" s="4"/>
      <c r="L55" s="4"/>
      <c r="M55" s="4"/>
      <c r="N55" s="13"/>
    </row>
    <row r="56" spans="1:14" ht="22.5" outlineLevel="2" x14ac:dyDescent="0.2">
      <c r="A56" s="2" t="s">
        <v>111</v>
      </c>
      <c r="B56" s="3" t="s">
        <v>36</v>
      </c>
      <c r="C56" s="3" t="s">
        <v>17</v>
      </c>
      <c r="D56" s="3"/>
      <c r="E56" s="4">
        <v>107000</v>
      </c>
      <c r="F56" s="4">
        <f>F57</f>
        <v>33552.300000000003</v>
      </c>
      <c r="G56" s="4">
        <f t="shared" si="0"/>
        <v>73447.7</v>
      </c>
      <c r="H56" s="13">
        <f t="shared" si="1"/>
        <v>0.31357289719626169</v>
      </c>
      <c r="I56" s="2"/>
      <c r="J56" s="13">
        <f t="shared" si="3"/>
        <v>0.31357289719626169</v>
      </c>
      <c r="K56" s="4"/>
      <c r="L56" s="4"/>
      <c r="M56" s="4"/>
      <c r="N56" s="13"/>
    </row>
    <row r="57" spans="1:14" ht="33.75" outlineLevel="3" x14ac:dyDescent="0.2">
      <c r="A57" s="2" t="s">
        <v>93</v>
      </c>
      <c r="B57" s="3" t="s">
        <v>36</v>
      </c>
      <c r="C57" s="3" t="s">
        <v>37</v>
      </c>
      <c r="D57" s="3"/>
      <c r="E57" s="4">
        <v>107000</v>
      </c>
      <c r="F57" s="4">
        <f>F58</f>
        <v>33552.300000000003</v>
      </c>
      <c r="G57" s="4">
        <f t="shared" si="0"/>
        <v>73447.7</v>
      </c>
      <c r="H57" s="13">
        <f t="shared" si="1"/>
        <v>0.31357289719626169</v>
      </c>
      <c r="I57" s="2"/>
      <c r="J57" s="13">
        <f t="shared" si="3"/>
        <v>0.31357289719626169</v>
      </c>
      <c r="K57" s="4"/>
      <c r="L57" s="4"/>
      <c r="M57" s="4"/>
      <c r="N57" s="13"/>
    </row>
    <row r="58" spans="1:14" ht="45" outlineLevel="6" x14ac:dyDescent="0.2">
      <c r="A58" s="2" t="s">
        <v>112</v>
      </c>
      <c r="B58" s="6" t="s">
        <v>36</v>
      </c>
      <c r="C58" s="6" t="s">
        <v>37</v>
      </c>
      <c r="D58" s="6" t="s">
        <v>10</v>
      </c>
      <c r="E58" s="4">
        <v>107000</v>
      </c>
      <c r="F58" s="4">
        <f>F59+F60</f>
        <v>33552.300000000003</v>
      </c>
      <c r="G58" s="4">
        <f t="shared" si="0"/>
        <v>73447.7</v>
      </c>
      <c r="H58" s="13">
        <f t="shared" si="1"/>
        <v>0.31357289719626169</v>
      </c>
      <c r="I58" s="5"/>
      <c r="J58" s="13">
        <f t="shared" si="3"/>
        <v>0.31357289719626169</v>
      </c>
      <c r="K58" s="7"/>
      <c r="L58" s="7"/>
      <c r="M58" s="4"/>
      <c r="N58" s="13"/>
    </row>
    <row r="59" spans="1:14" ht="22.5" outlineLevel="6" x14ac:dyDescent="0.2">
      <c r="A59" s="5" t="s">
        <v>86</v>
      </c>
      <c r="B59" s="6" t="s">
        <v>36</v>
      </c>
      <c r="C59" s="6" t="s">
        <v>37</v>
      </c>
      <c r="D59" s="6" t="s">
        <v>11</v>
      </c>
      <c r="E59" s="7">
        <v>83000</v>
      </c>
      <c r="F59" s="7">
        <v>26303.3</v>
      </c>
      <c r="G59" s="4">
        <f t="shared" si="0"/>
        <v>56696.7</v>
      </c>
      <c r="H59" s="13">
        <f t="shared" si="1"/>
        <v>0.31690722891566264</v>
      </c>
      <c r="I59" s="5"/>
      <c r="J59" s="13">
        <f t="shared" si="3"/>
        <v>0.31690722891566264</v>
      </c>
      <c r="K59" s="7"/>
      <c r="L59" s="7"/>
      <c r="M59" s="4"/>
      <c r="N59" s="13"/>
    </row>
    <row r="60" spans="1:14" ht="67.5" x14ac:dyDescent="0.2">
      <c r="A60" s="5" t="s">
        <v>87</v>
      </c>
      <c r="B60" s="3" t="s">
        <v>38</v>
      </c>
      <c r="C60" s="3"/>
      <c r="D60" s="3"/>
      <c r="E60" s="7">
        <v>24000</v>
      </c>
      <c r="F60" s="7">
        <v>7249</v>
      </c>
      <c r="G60" s="4">
        <f t="shared" si="0"/>
        <v>16751</v>
      </c>
      <c r="H60" s="13">
        <f t="shared" si="1"/>
        <v>0.30204166666666665</v>
      </c>
      <c r="I60" s="2"/>
      <c r="J60" s="13">
        <f t="shared" si="3"/>
        <v>0.30204166666666665</v>
      </c>
      <c r="K60" s="4"/>
      <c r="L60" s="4"/>
      <c r="M60" s="4"/>
      <c r="N60" s="13"/>
    </row>
    <row r="61" spans="1:14" ht="33.75" outlineLevel="1" x14ac:dyDescent="0.2">
      <c r="A61" s="2" t="s">
        <v>113</v>
      </c>
      <c r="B61" s="3" t="s">
        <v>39</v>
      </c>
      <c r="C61" s="3"/>
      <c r="D61" s="3"/>
      <c r="E61" s="4">
        <v>133452</v>
      </c>
      <c r="F61" s="4">
        <v>76000</v>
      </c>
      <c r="G61" s="4">
        <f t="shared" si="0"/>
        <v>57452</v>
      </c>
      <c r="H61" s="13">
        <f t="shared" si="1"/>
        <v>0.56949315109552501</v>
      </c>
      <c r="I61" s="2"/>
      <c r="J61" s="13">
        <f t="shared" si="3"/>
        <v>0.56949315109552501</v>
      </c>
      <c r="K61" s="4"/>
      <c r="L61" s="4"/>
      <c r="M61" s="4"/>
      <c r="N61" s="13"/>
    </row>
    <row r="62" spans="1:14" ht="45" outlineLevel="2" x14ac:dyDescent="0.2">
      <c r="A62" s="2" t="s">
        <v>114</v>
      </c>
      <c r="B62" s="3" t="s">
        <v>39</v>
      </c>
      <c r="C62" s="3" t="s">
        <v>40</v>
      </c>
      <c r="D62" s="3"/>
      <c r="E62" s="4">
        <v>120000</v>
      </c>
      <c r="F62" s="4">
        <v>76000</v>
      </c>
      <c r="G62" s="4">
        <f t="shared" si="0"/>
        <v>44000</v>
      </c>
      <c r="H62" s="13">
        <f t="shared" si="1"/>
        <v>0.6333333333333333</v>
      </c>
      <c r="I62" s="2"/>
      <c r="J62" s="13">
        <f t="shared" si="3"/>
        <v>0.6333333333333333</v>
      </c>
      <c r="K62" s="4"/>
      <c r="L62" s="4"/>
      <c r="M62" s="4"/>
      <c r="N62" s="13"/>
    </row>
    <row r="63" spans="1:14" ht="67.5" outlineLevel="3" x14ac:dyDescent="0.2">
      <c r="A63" s="2" t="s">
        <v>115</v>
      </c>
      <c r="B63" s="3" t="s">
        <v>39</v>
      </c>
      <c r="C63" s="3" t="s">
        <v>41</v>
      </c>
      <c r="D63" s="3"/>
      <c r="E63" s="4">
        <v>120000</v>
      </c>
      <c r="F63" s="4">
        <v>76000</v>
      </c>
      <c r="G63" s="4">
        <f t="shared" si="0"/>
        <v>44000</v>
      </c>
      <c r="H63" s="13">
        <f t="shared" si="1"/>
        <v>0.6333333333333333</v>
      </c>
      <c r="I63" s="2"/>
      <c r="J63" s="13">
        <f t="shared" si="3"/>
        <v>0.6333333333333333</v>
      </c>
      <c r="K63" s="4"/>
      <c r="L63" s="4"/>
      <c r="M63" s="4"/>
      <c r="N63" s="13"/>
    </row>
    <row r="64" spans="1:14" ht="45" outlineLevel="6" x14ac:dyDescent="0.2">
      <c r="A64" s="2" t="s">
        <v>116</v>
      </c>
      <c r="B64" s="6" t="s">
        <v>39</v>
      </c>
      <c r="C64" s="6" t="s">
        <v>41</v>
      </c>
      <c r="D64" s="6" t="s">
        <v>14</v>
      </c>
      <c r="E64" s="4">
        <v>120000</v>
      </c>
      <c r="F64" s="4">
        <v>76000</v>
      </c>
      <c r="G64" s="4">
        <f t="shared" si="0"/>
        <v>44000</v>
      </c>
      <c r="H64" s="13">
        <f t="shared" si="1"/>
        <v>0.6333333333333333</v>
      </c>
      <c r="I64" s="5"/>
      <c r="J64" s="13">
        <f t="shared" si="3"/>
        <v>0.6333333333333333</v>
      </c>
      <c r="K64" s="7"/>
      <c r="L64" s="7"/>
      <c r="M64" s="4"/>
      <c r="N64" s="13"/>
    </row>
    <row r="65" spans="1:14" outlineLevel="1" x14ac:dyDescent="0.2">
      <c r="A65" s="5" t="s">
        <v>90</v>
      </c>
      <c r="B65" s="3" t="s">
        <v>42</v>
      </c>
      <c r="C65" s="3"/>
      <c r="D65" s="3"/>
      <c r="E65" s="7">
        <v>120000</v>
      </c>
      <c r="F65" s="7">
        <v>76000</v>
      </c>
      <c r="G65" s="4">
        <f t="shared" si="0"/>
        <v>44000</v>
      </c>
      <c r="H65" s="13">
        <f t="shared" si="1"/>
        <v>0.6333333333333333</v>
      </c>
      <c r="I65" s="2"/>
      <c r="J65" s="13">
        <f t="shared" si="3"/>
        <v>0.6333333333333333</v>
      </c>
      <c r="K65" s="4"/>
      <c r="L65" s="4"/>
      <c r="M65" s="4"/>
      <c r="N65" s="13"/>
    </row>
    <row r="66" spans="1:14" ht="33.75" outlineLevel="2" x14ac:dyDescent="0.2">
      <c r="A66" s="2" t="s">
        <v>117</v>
      </c>
      <c r="B66" s="3" t="s">
        <v>42</v>
      </c>
      <c r="C66" s="3" t="s">
        <v>43</v>
      </c>
      <c r="D66" s="3"/>
      <c r="E66" s="4">
        <v>13452</v>
      </c>
      <c r="F66" s="4">
        <v>0</v>
      </c>
      <c r="G66" s="4">
        <f t="shared" si="0"/>
        <v>13452</v>
      </c>
      <c r="H66" s="13">
        <f t="shared" si="1"/>
        <v>0</v>
      </c>
      <c r="I66" s="2"/>
      <c r="J66" s="13">
        <f t="shared" si="3"/>
        <v>0</v>
      </c>
      <c r="K66" s="4"/>
      <c r="L66" s="4"/>
      <c r="M66" s="4"/>
      <c r="N66" s="13"/>
    </row>
    <row r="67" spans="1:14" ht="45" outlineLevel="3" x14ac:dyDescent="0.2">
      <c r="A67" s="2" t="s">
        <v>118</v>
      </c>
      <c r="B67" s="3" t="s">
        <v>42</v>
      </c>
      <c r="C67" s="3" t="s">
        <v>44</v>
      </c>
      <c r="D67" s="3"/>
      <c r="E67" s="4">
        <v>13452</v>
      </c>
      <c r="F67" s="4">
        <v>0</v>
      </c>
      <c r="G67" s="4">
        <f t="shared" si="0"/>
        <v>13452</v>
      </c>
      <c r="H67" s="13">
        <f t="shared" si="1"/>
        <v>0</v>
      </c>
      <c r="I67" s="2"/>
      <c r="J67" s="13">
        <f t="shared" si="3"/>
        <v>0</v>
      </c>
      <c r="K67" s="4"/>
      <c r="L67" s="4"/>
      <c r="M67" s="4"/>
      <c r="N67" s="13"/>
    </row>
    <row r="68" spans="1:14" ht="90" outlineLevel="6" x14ac:dyDescent="0.2">
      <c r="A68" s="2" t="s">
        <v>99</v>
      </c>
      <c r="B68" s="6" t="s">
        <v>42</v>
      </c>
      <c r="C68" s="6" t="s">
        <v>44</v>
      </c>
      <c r="D68" s="6" t="s">
        <v>24</v>
      </c>
      <c r="E68" s="4">
        <v>13452</v>
      </c>
      <c r="F68" s="4">
        <v>0</v>
      </c>
      <c r="G68" s="4">
        <f t="shared" si="0"/>
        <v>13452</v>
      </c>
      <c r="H68" s="13">
        <f t="shared" si="1"/>
        <v>0</v>
      </c>
      <c r="I68" s="5"/>
      <c r="J68" s="13">
        <f t="shared" si="3"/>
        <v>0</v>
      </c>
      <c r="K68" s="7"/>
      <c r="L68" s="7"/>
      <c r="M68" s="4"/>
      <c r="N68" s="13"/>
    </row>
    <row r="69" spans="1:14" x14ac:dyDescent="0.2">
      <c r="A69" s="5" t="s">
        <v>100</v>
      </c>
      <c r="B69" s="3" t="s">
        <v>45</v>
      </c>
      <c r="C69" s="3"/>
      <c r="D69" s="3"/>
      <c r="E69" s="7">
        <v>13452</v>
      </c>
      <c r="F69" s="7">
        <v>0</v>
      </c>
      <c r="G69" s="4">
        <f t="shared" si="0"/>
        <v>13452</v>
      </c>
      <c r="H69" s="13">
        <f t="shared" si="1"/>
        <v>0</v>
      </c>
      <c r="I69" s="2"/>
      <c r="J69" s="13">
        <f t="shared" si="3"/>
        <v>0</v>
      </c>
      <c r="K69" s="4"/>
      <c r="L69" s="4"/>
      <c r="M69" s="4"/>
      <c r="N69" s="13"/>
    </row>
    <row r="70" spans="1:14" outlineLevel="1" x14ac:dyDescent="0.2">
      <c r="A70" s="2" t="s">
        <v>119</v>
      </c>
      <c r="B70" s="3" t="s">
        <v>46</v>
      </c>
      <c r="C70" s="3"/>
      <c r="D70" s="3"/>
      <c r="E70" s="4">
        <f>E71</f>
        <v>4535452.4000000004</v>
      </c>
      <c r="F70" s="4">
        <f>F71</f>
        <v>1840827.82</v>
      </c>
      <c r="G70" s="4">
        <f t="shared" si="0"/>
        <v>2694624.58</v>
      </c>
      <c r="H70" s="13">
        <f t="shared" si="1"/>
        <v>0.40587523749560239</v>
      </c>
      <c r="I70" s="2"/>
      <c r="J70" s="13">
        <f t="shared" si="3"/>
        <v>0.40587523749560239</v>
      </c>
      <c r="K70" s="4"/>
      <c r="L70" s="4"/>
      <c r="M70" s="4"/>
      <c r="N70" s="13"/>
    </row>
    <row r="71" spans="1:14" ht="22.5" outlineLevel="2" x14ac:dyDescent="0.2">
      <c r="A71" s="2" t="s">
        <v>120</v>
      </c>
      <c r="B71" s="3" t="s">
        <v>46</v>
      </c>
      <c r="C71" s="3" t="s">
        <v>47</v>
      </c>
      <c r="D71" s="3"/>
      <c r="E71" s="4">
        <f>E72+E76+E82</f>
        <v>4535452.4000000004</v>
      </c>
      <c r="F71" s="4">
        <f>F72+F76+F80+F82</f>
        <v>1840827.82</v>
      </c>
      <c r="G71" s="4">
        <f t="shared" si="0"/>
        <v>2694624.58</v>
      </c>
      <c r="H71" s="13">
        <f t="shared" si="1"/>
        <v>0.40587523749560239</v>
      </c>
      <c r="I71" s="2"/>
      <c r="J71" s="13">
        <f t="shared" si="3"/>
        <v>0.40587523749560239</v>
      </c>
      <c r="K71" s="4"/>
      <c r="L71" s="4"/>
      <c r="M71" s="4"/>
      <c r="N71" s="13"/>
    </row>
    <row r="72" spans="1:14" ht="78.75" outlineLevel="3" x14ac:dyDescent="0.2">
      <c r="A72" s="2" t="s">
        <v>121</v>
      </c>
      <c r="B72" s="3" t="s">
        <v>46</v>
      </c>
      <c r="C72" s="3" t="s">
        <v>48</v>
      </c>
      <c r="D72" s="3"/>
      <c r="E72" s="4">
        <f>E73</f>
        <v>2978183.38</v>
      </c>
      <c r="F72" s="4">
        <f>F73</f>
        <v>514559.74</v>
      </c>
      <c r="G72" s="4">
        <f t="shared" si="0"/>
        <v>2463623.6399999997</v>
      </c>
      <c r="H72" s="13">
        <f t="shared" si="1"/>
        <v>0.17277637886757666</v>
      </c>
      <c r="I72" s="2"/>
      <c r="J72" s="13">
        <f t="shared" si="3"/>
        <v>0.17277637886757666</v>
      </c>
      <c r="K72" s="4"/>
      <c r="L72" s="4"/>
      <c r="M72" s="4"/>
      <c r="N72" s="13"/>
    </row>
    <row r="73" spans="1:14" ht="33.75" outlineLevel="6" x14ac:dyDescent="0.2">
      <c r="A73" s="2" t="s">
        <v>122</v>
      </c>
      <c r="B73" s="6" t="s">
        <v>46</v>
      </c>
      <c r="C73" s="6" t="s">
        <v>48</v>
      </c>
      <c r="D73" s="6" t="s">
        <v>14</v>
      </c>
      <c r="E73" s="4">
        <f>E74+E75</f>
        <v>2978183.38</v>
      </c>
      <c r="F73" s="4">
        <f>F74+F75</f>
        <v>514559.74</v>
      </c>
      <c r="G73" s="4">
        <f t="shared" si="0"/>
        <v>2463623.6399999997</v>
      </c>
      <c r="H73" s="13">
        <f t="shared" si="1"/>
        <v>0.17277637886757666</v>
      </c>
      <c r="I73" s="5"/>
      <c r="J73" s="13">
        <f t="shared" si="3"/>
        <v>0.17277637886757666</v>
      </c>
      <c r="K73" s="7"/>
      <c r="L73" s="7"/>
      <c r="M73" s="4"/>
      <c r="N73" s="13"/>
    </row>
    <row r="74" spans="1:14" outlineLevel="6" x14ac:dyDescent="0.2">
      <c r="A74" s="5" t="s">
        <v>90</v>
      </c>
      <c r="B74" s="6" t="s">
        <v>46</v>
      </c>
      <c r="C74" s="6" t="s">
        <v>48</v>
      </c>
      <c r="D74" s="6" t="s">
        <v>15</v>
      </c>
      <c r="E74" s="7">
        <v>2346762.96</v>
      </c>
      <c r="F74" s="7">
        <v>218170.44</v>
      </c>
      <c r="G74" s="4">
        <f t="shared" si="0"/>
        <v>2128592.52</v>
      </c>
      <c r="H74" s="13">
        <f t="shared" si="1"/>
        <v>9.2966543156962053E-2</v>
      </c>
      <c r="I74" s="5"/>
      <c r="J74" s="13">
        <f t="shared" si="3"/>
        <v>9.2966543156962053E-2</v>
      </c>
      <c r="K74" s="7"/>
      <c r="L74" s="7"/>
      <c r="M74" s="4"/>
      <c r="N74" s="13"/>
    </row>
    <row r="75" spans="1:14" outlineLevel="2" x14ac:dyDescent="0.2">
      <c r="A75" s="5" t="s">
        <v>91</v>
      </c>
      <c r="B75" s="3" t="s">
        <v>46</v>
      </c>
      <c r="C75" s="3" t="s">
        <v>17</v>
      </c>
      <c r="D75" s="3"/>
      <c r="E75" s="7">
        <v>631420.42000000004</v>
      </c>
      <c r="F75" s="7">
        <v>296389.3</v>
      </c>
      <c r="G75" s="4">
        <f t="shared" si="0"/>
        <v>335031.12000000005</v>
      </c>
      <c r="H75" s="13">
        <f t="shared" si="1"/>
        <v>0.46940087873623088</v>
      </c>
      <c r="I75" s="2"/>
      <c r="J75" s="13">
        <f t="shared" si="3"/>
        <v>0.46940087873623088</v>
      </c>
      <c r="K75" s="4"/>
      <c r="L75" s="4"/>
      <c r="M75" s="4"/>
      <c r="N75" s="13"/>
    </row>
    <row r="76" spans="1:14" ht="33.75" outlineLevel="3" x14ac:dyDescent="0.2">
      <c r="A76" s="2" t="s">
        <v>93</v>
      </c>
      <c r="B76" s="3" t="s">
        <v>46</v>
      </c>
      <c r="C76" s="3" t="s">
        <v>49</v>
      </c>
      <c r="D76" s="3"/>
      <c r="E76" s="4">
        <f>E77+E80</f>
        <v>1337269.02</v>
      </c>
      <c r="F76" s="4">
        <f>F77+F80</f>
        <v>1326268.08</v>
      </c>
      <c r="G76" s="4">
        <f t="shared" si="0"/>
        <v>11000.939999999944</v>
      </c>
      <c r="H76" s="13">
        <f t="shared" si="1"/>
        <v>0.99177357746611083</v>
      </c>
      <c r="I76" s="2"/>
      <c r="J76" s="13">
        <f t="shared" si="3"/>
        <v>0.99177357746611083</v>
      </c>
      <c r="K76" s="4"/>
      <c r="L76" s="4"/>
      <c r="M76" s="4"/>
      <c r="N76" s="13"/>
    </row>
    <row r="77" spans="1:14" ht="22.5" outlineLevel="6" x14ac:dyDescent="0.2">
      <c r="A77" s="2" t="s">
        <v>123</v>
      </c>
      <c r="B77" s="6" t="s">
        <v>46</v>
      </c>
      <c r="C77" s="6" t="s">
        <v>49</v>
      </c>
      <c r="D77" s="6" t="s">
        <v>14</v>
      </c>
      <c r="E77" s="4">
        <f>E78+E79</f>
        <v>1326268.08</v>
      </c>
      <c r="F77" s="4">
        <f>F78+F79</f>
        <v>1326268.08</v>
      </c>
      <c r="G77" s="4">
        <f t="shared" ref="G77:G118" si="4">E77-F77</f>
        <v>0</v>
      </c>
      <c r="H77" s="13">
        <f t="shared" ref="H77:H118" si="5">F77/E77</f>
        <v>1</v>
      </c>
      <c r="I77" s="5"/>
      <c r="J77" s="13">
        <f t="shared" ref="J77:J108" si="6">F77/E77</f>
        <v>1</v>
      </c>
      <c r="K77" s="7"/>
      <c r="L77" s="7"/>
      <c r="M77" s="4"/>
      <c r="N77" s="13"/>
    </row>
    <row r="78" spans="1:14" outlineLevel="6" x14ac:dyDescent="0.2">
      <c r="A78" s="5" t="s">
        <v>90</v>
      </c>
      <c r="B78" s="6" t="s">
        <v>46</v>
      </c>
      <c r="C78" s="6" t="s">
        <v>49</v>
      </c>
      <c r="D78" s="6" t="s">
        <v>24</v>
      </c>
      <c r="E78" s="7">
        <v>1071134.04</v>
      </c>
      <c r="F78" s="7">
        <v>1071134.04</v>
      </c>
      <c r="G78" s="4">
        <f t="shared" si="4"/>
        <v>0</v>
      </c>
      <c r="H78" s="13">
        <f t="shared" si="5"/>
        <v>1</v>
      </c>
      <c r="I78" s="5"/>
      <c r="J78" s="13">
        <f t="shared" si="6"/>
        <v>1</v>
      </c>
      <c r="K78" s="7"/>
      <c r="L78" s="7"/>
      <c r="M78" s="4"/>
      <c r="N78" s="13"/>
    </row>
    <row r="79" spans="1:14" outlineLevel="3" x14ac:dyDescent="0.2">
      <c r="A79" s="5" t="s">
        <v>100</v>
      </c>
      <c r="B79" s="3" t="s">
        <v>46</v>
      </c>
      <c r="C79" s="3" t="s">
        <v>50</v>
      </c>
      <c r="D79" s="3"/>
      <c r="E79" s="7">
        <v>255134.04</v>
      </c>
      <c r="F79" s="7">
        <v>255134.04</v>
      </c>
      <c r="G79" s="4">
        <f t="shared" si="4"/>
        <v>0</v>
      </c>
      <c r="H79" s="13">
        <f t="shared" si="5"/>
        <v>1</v>
      </c>
      <c r="I79" s="2"/>
      <c r="J79" s="13">
        <f t="shared" si="6"/>
        <v>1</v>
      </c>
      <c r="K79" s="4"/>
      <c r="L79" s="4"/>
      <c r="M79" s="4"/>
      <c r="N79" s="13"/>
    </row>
    <row r="80" spans="1:14" ht="67.5" outlineLevel="6" x14ac:dyDescent="0.2">
      <c r="A80" s="2" t="s">
        <v>124</v>
      </c>
      <c r="B80" s="6" t="s">
        <v>46</v>
      </c>
      <c r="C80" s="6" t="s">
        <v>50</v>
      </c>
      <c r="D80" s="6" t="s">
        <v>24</v>
      </c>
      <c r="E80" s="4">
        <f>E81</f>
        <v>11000.94</v>
      </c>
      <c r="F80" s="4">
        <v>0</v>
      </c>
      <c r="G80" s="4">
        <f t="shared" si="4"/>
        <v>11000.94</v>
      </c>
      <c r="H80" s="13">
        <f t="shared" si="5"/>
        <v>0</v>
      </c>
      <c r="I80" s="5"/>
      <c r="J80" s="13">
        <f t="shared" si="6"/>
        <v>0</v>
      </c>
      <c r="K80" s="7"/>
      <c r="L80" s="7"/>
      <c r="M80" s="4"/>
      <c r="N80" s="13"/>
    </row>
    <row r="81" spans="1:14" outlineLevel="1" x14ac:dyDescent="0.2">
      <c r="A81" s="5" t="s">
        <v>100</v>
      </c>
      <c r="B81" s="3" t="s">
        <v>51</v>
      </c>
      <c r="C81" s="3"/>
      <c r="D81" s="3"/>
      <c r="E81" s="7">
        <v>11000.94</v>
      </c>
      <c r="F81" s="7">
        <v>0</v>
      </c>
      <c r="G81" s="4">
        <f t="shared" si="4"/>
        <v>11000.94</v>
      </c>
      <c r="H81" s="13">
        <f t="shared" si="5"/>
        <v>0</v>
      </c>
      <c r="I81" s="2"/>
      <c r="J81" s="13">
        <f t="shared" si="6"/>
        <v>0</v>
      </c>
      <c r="K81" s="4"/>
      <c r="L81" s="4"/>
      <c r="M81" s="4"/>
      <c r="N81" s="13"/>
    </row>
    <row r="82" spans="1:14" ht="22.5" outlineLevel="2" x14ac:dyDescent="0.2">
      <c r="A82" s="2" t="s">
        <v>125</v>
      </c>
      <c r="B82" s="3" t="s">
        <v>51</v>
      </c>
      <c r="C82" s="3" t="s">
        <v>17</v>
      </c>
      <c r="D82" s="3"/>
      <c r="E82" s="4">
        <v>220000</v>
      </c>
      <c r="F82" s="4">
        <v>0</v>
      </c>
      <c r="G82" s="4">
        <f t="shared" si="4"/>
        <v>220000</v>
      </c>
      <c r="H82" s="13">
        <f t="shared" si="5"/>
        <v>0</v>
      </c>
      <c r="I82" s="2"/>
      <c r="J82" s="13">
        <f t="shared" si="6"/>
        <v>0</v>
      </c>
      <c r="K82" s="4"/>
      <c r="L82" s="4"/>
      <c r="M82" s="4"/>
      <c r="N82" s="13"/>
    </row>
    <row r="83" spans="1:14" ht="33.75" outlineLevel="3" x14ac:dyDescent="0.2">
      <c r="A83" s="2" t="s">
        <v>93</v>
      </c>
      <c r="B83" s="3" t="s">
        <v>51</v>
      </c>
      <c r="C83" s="3" t="s">
        <v>52</v>
      </c>
      <c r="D83" s="3"/>
      <c r="E83" s="4">
        <v>220000</v>
      </c>
      <c r="F83" s="4">
        <v>0</v>
      </c>
      <c r="G83" s="4">
        <f t="shared" si="4"/>
        <v>220000</v>
      </c>
      <c r="H83" s="13">
        <f t="shared" si="5"/>
        <v>0</v>
      </c>
      <c r="I83" s="2"/>
      <c r="J83" s="13">
        <f t="shared" si="6"/>
        <v>0</v>
      </c>
      <c r="K83" s="4"/>
      <c r="L83" s="4"/>
      <c r="M83" s="4"/>
      <c r="N83" s="13"/>
    </row>
    <row r="84" spans="1:14" ht="22.5" outlineLevel="6" x14ac:dyDescent="0.2">
      <c r="A84" s="2" t="s">
        <v>126</v>
      </c>
      <c r="B84" s="6" t="s">
        <v>51</v>
      </c>
      <c r="C84" s="6" t="s">
        <v>52</v>
      </c>
      <c r="D84" s="6" t="s">
        <v>14</v>
      </c>
      <c r="E84" s="4">
        <v>220000</v>
      </c>
      <c r="F84" s="4">
        <v>0</v>
      </c>
      <c r="G84" s="4">
        <f t="shared" si="4"/>
        <v>220000</v>
      </c>
      <c r="H84" s="13">
        <f t="shared" si="5"/>
        <v>0</v>
      </c>
      <c r="I84" s="5"/>
      <c r="J84" s="13">
        <f t="shared" si="6"/>
        <v>0</v>
      </c>
      <c r="K84" s="7"/>
      <c r="L84" s="7"/>
      <c r="M84" s="4"/>
      <c r="N84" s="13"/>
    </row>
    <row r="85" spans="1:14" x14ac:dyDescent="0.2">
      <c r="A85" s="5" t="s">
        <v>90</v>
      </c>
      <c r="B85" s="3" t="s">
        <v>53</v>
      </c>
      <c r="C85" s="3"/>
      <c r="D85" s="3"/>
      <c r="E85" s="7">
        <v>220000</v>
      </c>
      <c r="F85" s="7">
        <v>0</v>
      </c>
      <c r="G85" s="4">
        <f t="shared" si="4"/>
        <v>220000</v>
      </c>
      <c r="H85" s="13">
        <f t="shared" si="5"/>
        <v>0</v>
      </c>
      <c r="I85" s="2"/>
      <c r="J85" s="13">
        <f t="shared" si="6"/>
        <v>0</v>
      </c>
      <c r="K85" s="4"/>
      <c r="L85" s="4"/>
      <c r="M85" s="4"/>
      <c r="N85" s="13"/>
    </row>
    <row r="86" spans="1:14" ht="22.5" outlineLevel="1" x14ac:dyDescent="0.2">
      <c r="A86" s="2" t="s">
        <v>127</v>
      </c>
      <c r="B86" s="3" t="s">
        <v>54</v>
      </c>
      <c r="C86" s="3"/>
      <c r="D86" s="3"/>
      <c r="E86" s="4">
        <f>E87</f>
        <v>525911.06000000006</v>
      </c>
      <c r="F86" s="4">
        <f>F87</f>
        <v>104191.09</v>
      </c>
      <c r="G86" s="4">
        <f t="shared" si="4"/>
        <v>421719.97000000009</v>
      </c>
      <c r="H86" s="13">
        <f t="shared" si="5"/>
        <v>0.19811541898358248</v>
      </c>
      <c r="I86" s="2"/>
      <c r="J86" s="13">
        <f t="shared" si="6"/>
        <v>0.19811541898358248</v>
      </c>
      <c r="K86" s="4"/>
      <c r="L86" s="4"/>
      <c r="M86" s="4"/>
      <c r="N86" s="13"/>
    </row>
    <row r="87" spans="1:14" outlineLevel="2" x14ac:dyDescent="0.2">
      <c r="A87" s="2" t="s">
        <v>128</v>
      </c>
      <c r="B87" s="3" t="s">
        <v>54</v>
      </c>
      <c r="C87" s="3" t="s">
        <v>55</v>
      </c>
      <c r="D87" s="3"/>
      <c r="E87" s="4">
        <f>E88+E98</f>
        <v>525911.06000000006</v>
      </c>
      <c r="F87" s="4">
        <f>F88+F98+F99+F101</f>
        <v>104191.09</v>
      </c>
      <c r="G87" s="4">
        <f t="shared" si="4"/>
        <v>421719.97000000009</v>
      </c>
      <c r="H87" s="13">
        <f t="shared" si="5"/>
        <v>0.19811541898358248</v>
      </c>
      <c r="I87" s="2"/>
      <c r="J87" s="13">
        <f t="shared" si="6"/>
        <v>0.19811541898358248</v>
      </c>
      <c r="K87" s="4"/>
      <c r="L87" s="4"/>
      <c r="M87" s="4"/>
      <c r="N87" s="13"/>
    </row>
    <row r="88" spans="1:14" ht="45" outlineLevel="3" x14ac:dyDescent="0.2">
      <c r="A88" s="2" t="s">
        <v>129</v>
      </c>
      <c r="B88" s="3" t="s">
        <v>54</v>
      </c>
      <c r="C88" s="3" t="s">
        <v>56</v>
      </c>
      <c r="D88" s="3"/>
      <c r="E88" s="4">
        <f>E89+E91+E94+E96</f>
        <v>287995.06</v>
      </c>
      <c r="F88" s="4">
        <f>F89+F91+F94+F96</f>
        <v>104191.09</v>
      </c>
      <c r="G88" s="4">
        <f t="shared" si="4"/>
        <v>183803.97</v>
      </c>
      <c r="H88" s="13">
        <f t="shared" si="5"/>
        <v>0.36178082360162706</v>
      </c>
      <c r="I88" s="2"/>
      <c r="J88" s="13">
        <f t="shared" si="6"/>
        <v>0.36178082360162706</v>
      </c>
      <c r="K88" s="4"/>
      <c r="L88" s="4"/>
      <c r="M88" s="4"/>
      <c r="N88" s="13"/>
    </row>
    <row r="89" spans="1:14" ht="22.5" outlineLevel="6" x14ac:dyDescent="0.2">
      <c r="A89" s="2" t="s">
        <v>130</v>
      </c>
      <c r="B89" s="6" t="s">
        <v>54</v>
      </c>
      <c r="C89" s="6" t="s">
        <v>56</v>
      </c>
      <c r="D89" s="6" t="s">
        <v>14</v>
      </c>
      <c r="E89" s="4">
        <v>12000</v>
      </c>
      <c r="F89" s="4">
        <v>0</v>
      </c>
      <c r="G89" s="4">
        <f t="shared" si="4"/>
        <v>12000</v>
      </c>
      <c r="H89" s="13">
        <f t="shared" si="5"/>
        <v>0</v>
      </c>
      <c r="I89" s="5"/>
      <c r="J89" s="13">
        <f t="shared" si="6"/>
        <v>0</v>
      </c>
      <c r="K89" s="7"/>
      <c r="L89" s="7"/>
      <c r="M89" s="4"/>
      <c r="N89" s="13"/>
    </row>
    <row r="90" spans="1:14" outlineLevel="3" x14ac:dyDescent="0.2">
      <c r="A90" s="5" t="s">
        <v>90</v>
      </c>
      <c r="B90" s="3" t="s">
        <v>54</v>
      </c>
      <c r="C90" s="3" t="s">
        <v>57</v>
      </c>
      <c r="D90" s="3"/>
      <c r="E90" s="7">
        <v>12000</v>
      </c>
      <c r="F90" s="7">
        <v>0</v>
      </c>
      <c r="G90" s="4">
        <f t="shared" si="4"/>
        <v>12000</v>
      </c>
      <c r="H90" s="13">
        <f t="shared" si="5"/>
        <v>0</v>
      </c>
      <c r="I90" s="2"/>
      <c r="J90" s="13">
        <f t="shared" si="6"/>
        <v>0</v>
      </c>
      <c r="K90" s="4"/>
      <c r="L90" s="4"/>
      <c r="M90" s="4"/>
      <c r="N90" s="13"/>
    </row>
    <row r="91" spans="1:14" outlineLevel="6" x14ac:dyDescent="0.2">
      <c r="A91" s="2" t="s">
        <v>131</v>
      </c>
      <c r="B91" s="6" t="s">
        <v>54</v>
      </c>
      <c r="C91" s="6" t="s">
        <v>57</v>
      </c>
      <c r="D91" s="6" t="s">
        <v>14</v>
      </c>
      <c r="E91" s="4">
        <f>E92+E93</f>
        <v>164895.06</v>
      </c>
      <c r="F91" s="4">
        <f>F92+F93</f>
        <v>2427.64</v>
      </c>
      <c r="G91" s="4">
        <f t="shared" si="4"/>
        <v>162467.41999999998</v>
      </c>
      <c r="H91" s="13">
        <f t="shared" si="5"/>
        <v>1.4722333100821819E-2</v>
      </c>
      <c r="I91" s="5"/>
      <c r="J91" s="13">
        <f t="shared" si="6"/>
        <v>1.4722333100821819E-2</v>
      </c>
      <c r="K91" s="7"/>
      <c r="L91" s="7"/>
      <c r="M91" s="4"/>
      <c r="N91" s="13"/>
    </row>
    <row r="92" spans="1:14" outlineLevel="6" x14ac:dyDescent="0.2">
      <c r="A92" s="5" t="s">
        <v>90</v>
      </c>
      <c r="B92" s="6" t="s">
        <v>54</v>
      </c>
      <c r="C92" s="6" t="s">
        <v>57</v>
      </c>
      <c r="D92" s="6" t="s">
        <v>15</v>
      </c>
      <c r="E92" s="7">
        <v>128554.06</v>
      </c>
      <c r="F92" s="7">
        <v>2427.64</v>
      </c>
      <c r="G92" s="4">
        <f t="shared" si="4"/>
        <v>126126.42</v>
      </c>
      <c r="H92" s="13">
        <f t="shared" si="5"/>
        <v>1.8884195489430673E-2</v>
      </c>
      <c r="I92" s="5"/>
      <c r="J92" s="13">
        <f t="shared" si="6"/>
        <v>1.8884195489430673E-2</v>
      </c>
      <c r="K92" s="7"/>
      <c r="L92" s="7"/>
      <c r="M92" s="4"/>
      <c r="N92" s="13"/>
    </row>
    <row r="93" spans="1:14" outlineLevel="3" x14ac:dyDescent="0.2">
      <c r="A93" s="5" t="s">
        <v>91</v>
      </c>
      <c r="B93" s="3" t="s">
        <v>54</v>
      </c>
      <c r="C93" s="3" t="s">
        <v>58</v>
      </c>
      <c r="D93" s="3"/>
      <c r="E93" s="7">
        <v>36341</v>
      </c>
      <c r="F93" s="7">
        <v>0</v>
      </c>
      <c r="G93" s="4">
        <f t="shared" si="4"/>
        <v>36341</v>
      </c>
      <c r="H93" s="13">
        <f t="shared" si="5"/>
        <v>0</v>
      </c>
      <c r="I93" s="2"/>
      <c r="J93" s="13">
        <f t="shared" si="6"/>
        <v>0</v>
      </c>
      <c r="K93" s="4"/>
      <c r="L93" s="4"/>
      <c r="M93" s="4"/>
      <c r="N93" s="13"/>
    </row>
    <row r="94" spans="1:14" ht="22.5" outlineLevel="6" x14ac:dyDescent="0.2">
      <c r="A94" s="2" t="s">
        <v>132</v>
      </c>
      <c r="B94" s="6" t="s">
        <v>54</v>
      </c>
      <c r="C94" s="6" t="s">
        <v>58</v>
      </c>
      <c r="D94" s="6" t="s">
        <v>14</v>
      </c>
      <c r="E94" s="4">
        <v>102100</v>
      </c>
      <c r="F94" s="4">
        <f>F95</f>
        <v>100947.45</v>
      </c>
      <c r="G94" s="4">
        <f t="shared" si="4"/>
        <v>1152.5500000000029</v>
      </c>
      <c r="H94" s="13">
        <f t="shared" si="5"/>
        <v>0.98871155729676785</v>
      </c>
      <c r="I94" s="5"/>
      <c r="J94" s="13">
        <f t="shared" si="6"/>
        <v>0.98871155729676785</v>
      </c>
      <c r="K94" s="7"/>
      <c r="L94" s="7"/>
      <c r="M94" s="4"/>
      <c r="N94" s="13"/>
    </row>
    <row r="95" spans="1:14" outlineLevel="3" x14ac:dyDescent="0.2">
      <c r="A95" s="5" t="s">
        <v>90</v>
      </c>
      <c r="B95" s="3" t="s">
        <v>54</v>
      </c>
      <c r="C95" s="3" t="s">
        <v>59</v>
      </c>
      <c r="D95" s="3"/>
      <c r="E95" s="7">
        <v>102100</v>
      </c>
      <c r="F95" s="7">
        <v>100947.45</v>
      </c>
      <c r="G95" s="4">
        <f t="shared" si="4"/>
        <v>1152.5500000000029</v>
      </c>
      <c r="H95" s="13">
        <f t="shared" si="5"/>
        <v>0.98871155729676785</v>
      </c>
      <c r="I95" s="2"/>
      <c r="J95" s="13">
        <f t="shared" si="6"/>
        <v>0.98871155729676785</v>
      </c>
      <c r="K95" s="4"/>
      <c r="L95" s="4"/>
      <c r="M95" s="4"/>
      <c r="N95" s="13"/>
    </row>
    <row r="96" spans="1:14" ht="33.75" outlineLevel="6" x14ac:dyDescent="0.2">
      <c r="A96" s="2" t="s">
        <v>133</v>
      </c>
      <c r="B96" s="6" t="s">
        <v>54</v>
      </c>
      <c r="C96" s="6" t="s">
        <v>59</v>
      </c>
      <c r="D96" s="6" t="s">
        <v>19</v>
      </c>
      <c r="E96" s="4">
        <v>9000</v>
      </c>
      <c r="F96" s="4">
        <f>F97</f>
        <v>816</v>
      </c>
      <c r="G96" s="4">
        <f t="shared" si="4"/>
        <v>8184</v>
      </c>
      <c r="H96" s="13">
        <f t="shared" si="5"/>
        <v>9.0666666666666673E-2</v>
      </c>
      <c r="I96" s="5"/>
      <c r="J96" s="13">
        <f t="shared" si="6"/>
        <v>9.0666666666666673E-2</v>
      </c>
      <c r="K96" s="7"/>
      <c r="L96" s="7"/>
      <c r="M96" s="4"/>
      <c r="N96" s="13"/>
    </row>
    <row r="97" spans="1:14" ht="22.5" outlineLevel="2" x14ac:dyDescent="0.2">
      <c r="A97" s="5" t="s">
        <v>95</v>
      </c>
      <c r="B97" s="3" t="s">
        <v>54</v>
      </c>
      <c r="C97" s="3" t="s">
        <v>17</v>
      </c>
      <c r="D97" s="3"/>
      <c r="E97" s="7">
        <v>9000</v>
      </c>
      <c r="F97" s="7">
        <v>816</v>
      </c>
      <c r="G97" s="4">
        <f t="shared" si="4"/>
        <v>8184</v>
      </c>
      <c r="H97" s="13">
        <f t="shared" si="5"/>
        <v>9.0666666666666673E-2</v>
      </c>
      <c r="I97" s="2"/>
      <c r="J97" s="13">
        <f t="shared" si="6"/>
        <v>9.0666666666666673E-2</v>
      </c>
      <c r="K97" s="4"/>
      <c r="L97" s="4"/>
      <c r="M97" s="4"/>
      <c r="N97" s="13"/>
    </row>
    <row r="98" spans="1:14" ht="33.75" outlineLevel="3" x14ac:dyDescent="0.2">
      <c r="A98" s="2" t="s">
        <v>93</v>
      </c>
      <c r="B98" s="3" t="s">
        <v>54</v>
      </c>
      <c r="C98" s="3" t="s">
        <v>60</v>
      </c>
      <c r="D98" s="3"/>
      <c r="E98" s="4">
        <f>E99+E101</f>
        <v>237916</v>
      </c>
      <c r="F98" s="4">
        <v>0</v>
      </c>
      <c r="G98" s="4">
        <f t="shared" si="4"/>
        <v>237916</v>
      </c>
      <c r="H98" s="13">
        <f t="shared" si="5"/>
        <v>0</v>
      </c>
      <c r="I98" s="2"/>
      <c r="J98" s="13">
        <f t="shared" si="6"/>
        <v>0</v>
      </c>
      <c r="K98" s="4"/>
      <c r="L98" s="4"/>
      <c r="M98" s="4"/>
      <c r="N98" s="13"/>
    </row>
    <row r="99" spans="1:14" ht="22.5" outlineLevel="6" x14ac:dyDescent="0.2">
      <c r="A99" s="2" t="s">
        <v>134</v>
      </c>
      <c r="B99" s="6" t="s">
        <v>54</v>
      </c>
      <c r="C99" s="6" t="s">
        <v>60</v>
      </c>
      <c r="D99" s="6" t="s">
        <v>14</v>
      </c>
      <c r="E99" s="4">
        <v>14250</v>
      </c>
      <c r="F99" s="4">
        <v>0</v>
      </c>
      <c r="G99" s="4">
        <f t="shared" si="4"/>
        <v>14250</v>
      </c>
      <c r="H99" s="13">
        <f t="shared" si="5"/>
        <v>0</v>
      </c>
      <c r="I99" s="5"/>
      <c r="J99" s="13">
        <f t="shared" si="6"/>
        <v>0</v>
      </c>
      <c r="K99" s="7"/>
      <c r="L99" s="7"/>
      <c r="M99" s="4"/>
      <c r="N99" s="13"/>
    </row>
    <row r="100" spans="1:14" outlineLevel="3" x14ac:dyDescent="0.2">
      <c r="A100" s="5" t="s">
        <v>90</v>
      </c>
      <c r="B100" s="3" t="s">
        <v>54</v>
      </c>
      <c r="C100" s="3" t="s">
        <v>61</v>
      </c>
      <c r="D100" s="3"/>
      <c r="E100" s="7">
        <v>14250</v>
      </c>
      <c r="F100" s="7">
        <v>0</v>
      </c>
      <c r="G100" s="4">
        <f t="shared" si="4"/>
        <v>14250</v>
      </c>
      <c r="H100" s="13">
        <f t="shared" si="5"/>
        <v>0</v>
      </c>
      <c r="I100" s="2"/>
      <c r="J100" s="13">
        <f t="shared" si="6"/>
        <v>0</v>
      </c>
      <c r="K100" s="4"/>
      <c r="L100" s="4"/>
      <c r="M100" s="4"/>
      <c r="N100" s="13"/>
    </row>
    <row r="101" spans="1:14" ht="56.25" outlineLevel="6" x14ac:dyDescent="0.2">
      <c r="A101" s="2" t="s">
        <v>135</v>
      </c>
      <c r="B101" s="6" t="s">
        <v>54</v>
      </c>
      <c r="C101" s="6" t="s">
        <v>61</v>
      </c>
      <c r="D101" s="6" t="s">
        <v>14</v>
      </c>
      <c r="E101" s="4">
        <v>223666</v>
      </c>
      <c r="F101" s="4">
        <v>0</v>
      </c>
      <c r="G101" s="4">
        <f t="shared" si="4"/>
        <v>223666</v>
      </c>
      <c r="H101" s="13">
        <f t="shared" si="5"/>
        <v>0</v>
      </c>
      <c r="I101" s="5"/>
      <c r="J101" s="13">
        <f t="shared" si="6"/>
        <v>0</v>
      </c>
      <c r="K101" s="7"/>
      <c r="L101" s="7"/>
      <c r="M101" s="4"/>
      <c r="N101" s="13"/>
    </row>
    <row r="102" spans="1:14" outlineLevel="6" x14ac:dyDescent="0.2">
      <c r="A102" s="5" t="s">
        <v>90</v>
      </c>
      <c r="B102" s="6" t="s">
        <v>54</v>
      </c>
      <c r="C102" s="6" t="s">
        <v>61</v>
      </c>
      <c r="D102" s="6" t="s">
        <v>24</v>
      </c>
      <c r="E102" s="7">
        <v>203333</v>
      </c>
      <c r="F102" s="7">
        <v>0</v>
      </c>
      <c r="G102" s="4">
        <f t="shared" si="4"/>
        <v>203333</v>
      </c>
      <c r="H102" s="13">
        <f t="shared" si="5"/>
        <v>0</v>
      </c>
      <c r="I102" s="5"/>
      <c r="J102" s="13">
        <f t="shared" si="6"/>
        <v>0</v>
      </c>
      <c r="K102" s="7"/>
      <c r="L102" s="7"/>
      <c r="M102" s="4"/>
      <c r="N102" s="13"/>
    </row>
    <row r="103" spans="1:14" x14ac:dyDescent="0.2">
      <c r="A103" s="5" t="s">
        <v>100</v>
      </c>
      <c r="B103" s="3" t="s">
        <v>62</v>
      </c>
      <c r="C103" s="3"/>
      <c r="D103" s="3"/>
      <c r="E103" s="7">
        <v>20333</v>
      </c>
      <c r="F103" s="7">
        <v>0</v>
      </c>
      <c r="G103" s="4">
        <f t="shared" si="4"/>
        <v>20333</v>
      </c>
      <c r="H103" s="13">
        <f t="shared" si="5"/>
        <v>0</v>
      </c>
      <c r="I103" s="2"/>
      <c r="J103" s="13">
        <f t="shared" si="6"/>
        <v>0</v>
      </c>
      <c r="K103" s="4"/>
      <c r="L103" s="4"/>
      <c r="M103" s="4"/>
      <c r="N103" s="13"/>
    </row>
    <row r="104" spans="1:14" outlineLevel="1" x14ac:dyDescent="0.2">
      <c r="A104" s="2" t="s">
        <v>136</v>
      </c>
      <c r="B104" s="3" t="s">
        <v>63</v>
      </c>
      <c r="C104" s="3"/>
      <c r="D104" s="3"/>
      <c r="E104" s="4">
        <v>2271679</v>
      </c>
      <c r="F104" s="4">
        <f>F105</f>
        <v>1143739.97</v>
      </c>
      <c r="G104" s="4">
        <f t="shared" si="4"/>
        <v>1127939.03</v>
      </c>
      <c r="H104" s="13">
        <f t="shared" si="5"/>
        <v>0.50347781090550203</v>
      </c>
      <c r="I104" s="2"/>
      <c r="J104" s="13">
        <f t="shared" si="6"/>
        <v>0.50347781090550203</v>
      </c>
      <c r="K104" s="4"/>
      <c r="L104" s="4"/>
      <c r="M104" s="4"/>
      <c r="N104" s="13"/>
    </row>
    <row r="105" spans="1:14" outlineLevel="2" x14ac:dyDescent="0.2">
      <c r="A105" s="2" t="s">
        <v>137</v>
      </c>
      <c r="B105" s="3" t="s">
        <v>63</v>
      </c>
      <c r="C105" s="3" t="s">
        <v>64</v>
      </c>
      <c r="D105" s="3"/>
      <c r="E105" s="4">
        <v>2271679</v>
      </c>
      <c r="F105" s="4">
        <f>F106</f>
        <v>1143739.97</v>
      </c>
      <c r="G105" s="4">
        <f t="shared" si="4"/>
        <v>1127939.03</v>
      </c>
      <c r="H105" s="13">
        <f t="shared" si="5"/>
        <v>0.50347781090550203</v>
      </c>
      <c r="I105" s="2"/>
      <c r="J105" s="13">
        <f t="shared" si="6"/>
        <v>0.50347781090550203</v>
      </c>
      <c r="K105" s="4"/>
      <c r="L105" s="4"/>
      <c r="M105" s="4"/>
      <c r="N105" s="13"/>
    </row>
    <row r="106" spans="1:14" ht="33.75" outlineLevel="3" x14ac:dyDescent="0.2">
      <c r="A106" s="2" t="s">
        <v>138</v>
      </c>
      <c r="B106" s="3" t="s">
        <v>63</v>
      </c>
      <c r="C106" s="3" t="s">
        <v>65</v>
      </c>
      <c r="D106" s="3"/>
      <c r="E106" s="4">
        <f>E107+E112+E114</f>
        <v>2271679</v>
      </c>
      <c r="F106" s="4">
        <f>F107+F112+F114</f>
        <v>1143739.97</v>
      </c>
      <c r="G106" s="4">
        <f t="shared" si="4"/>
        <v>1127939.03</v>
      </c>
      <c r="H106" s="13">
        <f t="shared" si="5"/>
        <v>0.50347781090550203</v>
      </c>
      <c r="I106" s="2"/>
      <c r="J106" s="13">
        <f t="shared" si="6"/>
        <v>0.50347781090550203</v>
      </c>
      <c r="K106" s="4"/>
      <c r="L106" s="4"/>
      <c r="M106" s="4"/>
      <c r="N106" s="13"/>
    </row>
    <row r="107" spans="1:14" ht="33.75" outlineLevel="6" x14ac:dyDescent="0.2">
      <c r="A107" s="2" t="s">
        <v>105</v>
      </c>
      <c r="B107" s="6" t="s">
        <v>63</v>
      </c>
      <c r="C107" s="6" t="s">
        <v>65</v>
      </c>
      <c r="D107" s="6" t="s">
        <v>30</v>
      </c>
      <c r="E107" s="4">
        <f>E108+E109+E110+E111</f>
        <v>2261679</v>
      </c>
      <c r="F107" s="4">
        <f>F108+F109+F110+F111</f>
        <v>1143739.97</v>
      </c>
      <c r="G107" s="4">
        <f t="shared" si="4"/>
        <v>1117939.03</v>
      </c>
      <c r="H107" s="13">
        <f t="shared" si="5"/>
        <v>0.50570393499696464</v>
      </c>
      <c r="I107" s="5"/>
      <c r="J107" s="13">
        <f t="shared" si="6"/>
        <v>0.50570393499696464</v>
      </c>
      <c r="K107" s="7"/>
      <c r="L107" s="7"/>
      <c r="M107" s="4"/>
      <c r="N107" s="13"/>
    </row>
    <row r="108" spans="1:14" outlineLevel="6" x14ac:dyDescent="0.2">
      <c r="A108" s="5" t="s">
        <v>106</v>
      </c>
      <c r="B108" s="6" t="s">
        <v>63</v>
      </c>
      <c r="C108" s="6" t="s">
        <v>65</v>
      </c>
      <c r="D108" s="6" t="s">
        <v>31</v>
      </c>
      <c r="E108" s="7">
        <v>1530000</v>
      </c>
      <c r="F108" s="7">
        <v>739051.39</v>
      </c>
      <c r="G108" s="17">
        <f t="shared" si="4"/>
        <v>790948.61</v>
      </c>
      <c r="H108" s="13">
        <f t="shared" si="5"/>
        <v>0.48304012418300657</v>
      </c>
      <c r="I108" s="5"/>
      <c r="J108" s="13">
        <f t="shared" si="6"/>
        <v>0.48304012418300657</v>
      </c>
      <c r="K108" s="7"/>
      <c r="L108" s="7"/>
      <c r="M108" s="4"/>
      <c r="N108" s="13"/>
    </row>
    <row r="109" spans="1:14" ht="56.25" outlineLevel="6" x14ac:dyDescent="0.2">
      <c r="A109" s="5" t="s">
        <v>107</v>
      </c>
      <c r="B109" s="6" t="s">
        <v>63</v>
      </c>
      <c r="C109" s="6" t="s">
        <v>65</v>
      </c>
      <c r="D109" s="6" t="s">
        <v>14</v>
      </c>
      <c r="E109" s="7">
        <v>500000</v>
      </c>
      <c r="F109" s="7">
        <v>200037.09</v>
      </c>
      <c r="G109" s="17">
        <f t="shared" si="4"/>
        <v>299962.91000000003</v>
      </c>
      <c r="H109" s="13">
        <f t="shared" si="5"/>
        <v>0.40007418</v>
      </c>
      <c r="I109" s="5"/>
      <c r="J109" s="13">
        <f t="shared" ref="J109:J118" si="7">F109/E109</f>
        <v>0.40007418</v>
      </c>
      <c r="K109" s="7"/>
      <c r="L109" s="7"/>
      <c r="M109" s="4"/>
      <c r="N109" s="13"/>
    </row>
    <row r="110" spans="1:14" outlineLevel="6" x14ac:dyDescent="0.2">
      <c r="A110" s="5" t="s">
        <v>90</v>
      </c>
      <c r="B110" s="6" t="s">
        <v>63</v>
      </c>
      <c r="C110" s="6" t="s">
        <v>65</v>
      </c>
      <c r="D110" s="6" t="s">
        <v>15</v>
      </c>
      <c r="E110" s="7">
        <v>209379</v>
      </c>
      <c r="F110" s="7">
        <v>182542.9</v>
      </c>
      <c r="G110" s="17">
        <f t="shared" si="4"/>
        <v>26836.100000000006</v>
      </c>
      <c r="H110" s="13">
        <f t="shared" si="5"/>
        <v>0.87183003070986109</v>
      </c>
      <c r="I110" s="5"/>
      <c r="J110" s="13">
        <f t="shared" si="7"/>
        <v>0.87183003070986109</v>
      </c>
      <c r="K110" s="7"/>
      <c r="L110" s="7"/>
      <c r="M110" s="4"/>
      <c r="N110" s="13"/>
    </row>
    <row r="111" spans="1:14" outlineLevel="3" x14ac:dyDescent="0.2">
      <c r="A111" s="5" t="s">
        <v>91</v>
      </c>
      <c r="B111" s="3" t="s">
        <v>63</v>
      </c>
      <c r="C111" s="3" t="s">
        <v>66</v>
      </c>
      <c r="D111" s="3"/>
      <c r="E111" s="7">
        <v>22300</v>
      </c>
      <c r="F111" s="7">
        <v>22108.59</v>
      </c>
      <c r="G111" s="17">
        <f t="shared" si="4"/>
        <v>191.40999999999985</v>
      </c>
      <c r="H111" s="13">
        <f t="shared" si="5"/>
        <v>0.99141659192825116</v>
      </c>
      <c r="I111" s="2"/>
      <c r="J111" s="13">
        <f t="shared" si="7"/>
        <v>0.99141659192825116</v>
      </c>
      <c r="K111" s="4"/>
      <c r="L111" s="4"/>
      <c r="M111" s="4"/>
      <c r="N111" s="13"/>
    </row>
    <row r="112" spans="1:14" ht="22.5" outlineLevel="6" x14ac:dyDescent="0.2">
      <c r="A112" s="2" t="s">
        <v>139</v>
      </c>
      <c r="B112" s="6" t="s">
        <v>63</v>
      </c>
      <c r="C112" s="6" t="s">
        <v>66</v>
      </c>
      <c r="D112" s="6" t="s">
        <v>19</v>
      </c>
      <c r="E112" s="4">
        <v>4000</v>
      </c>
      <c r="F112" s="4">
        <v>0</v>
      </c>
      <c r="G112" s="4">
        <f t="shared" si="4"/>
        <v>4000</v>
      </c>
      <c r="H112" s="13">
        <f t="shared" si="5"/>
        <v>0</v>
      </c>
      <c r="I112" s="5"/>
      <c r="J112" s="13">
        <f t="shared" si="7"/>
        <v>0</v>
      </c>
      <c r="K112" s="7"/>
      <c r="L112" s="7"/>
      <c r="M112" s="4"/>
      <c r="N112" s="13"/>
    </row>
    <row r="113" spans="1:14" ht="22.5" outlineLevel="3" x14ac:dyDescent="0.2">
      <c r="A113" s="5" t="s">
        <v>95</v>
      </c>
      <c r="B113" s="3" t="s">
        <v>63</v>
      </c>
      <c r="C113" s="3" t="s">
        <v>67</v>
      </c>
      <c r="D113" s="3"/>
      <c r="E113" s="7">
        <v>4000</v>
      </c>
      <c r="F113" s="7">
        <v>0</v>
      </c>
      <c r="G113" s="17">
        <f t="shared" si="4"/>
        <v>4000</v>
      </c>
      <c r="H113" s="13">
        <f t="shared" si="5"/>
        <v>0</v>
      </c>
      <c r="I113" s="2"/>
      <c r="J113" s="13">
        <f t="shared" si="7"/>
        <v>0</v>
      </c>
      <c r="K113" s="4"/>
      <c r="L113" s="4"/>
      <c r="M113" s="4"/>
      <c r="N113" s="13"/>
    </row>
    <row r="114" spans="1:14" ht="22.5" outlineLevel="3" x14ac:dyDescent="0.2">
      <c r="A114" s="2" t="s">
        <v>96</v>
      </c>
      <c r="B114" s="15"/>
      <c r="C114" s="15"/>
      <c r="D114" s="15"/>
      <c r="E114" s="4">
        <v>6000</v>
      </c>
      <c r="F114" s="4">
        <v>0</v>
      </c>
      <c r="G114" s="4">
        <f t="shared" si="4"/>
        <v>6000</v>
      </c>
      <c r="H114" s="13">
        <f t="shared" si="5"/>
        <v>0</v>
      </c>
      <c r="I114" s="14"/>
      <c r="J114" s="13">
        <f t="shared" si="7"/>
        <v>0</v>
      </c>
      <c r="K114" s="16"/>
      <c r="L114" s="16"/>
      <c r="M114" s="4"/>
      <c r="N114" s="13"/>
    </row>
    <row r="115" spans="1:14" outlineLevel="3" x14ac:dyDescent="0.2">
      <c r="A115" s="5" t="s">
        <v>97</v>
      </c>
      <c r="B115" s="15"/>
      <c r="C115" s="15"/>
      <c r="D115" s="15"/>
      <c r="E115" s="7">
        <v>6000</v>
      </c>
      <c r="F115" s="7">
        <v>0</v>
      </c>
      <c r="G115" s="17">
        <f t="shared" si="4"/>
        <v>6000</v>
      </c>
      <c r="H115" s="13">
        <f t="shared" si="5"/>
        <v>0</v>
      </c>
      <c r="I115" s="14"/>
      <c r="J115" s="13">
        <f t="shared" si="7"/>
        <v>0</v>
      </c>
      <c r="K115" s="16"/>
      <c r="L115" s="16"/>
      <c r="M115" s="4"/>
      <c r="N115" s="13"/>
    </row>
    <row r="116" spans="1:14" ht="22.5" outlineLevel="6" x14ac:dyDescent="0.2">
      <c r="A116" s="20" t="s">
        <v>142</v>
      </c>
      <c r="B116" s="6" t="s">
        <v>63</v>
      </c>
      <c r="C116" s="6" t="s">
        <v>67</v>
      </c>
      <c r="D116" s="6" t="s">
        <v>21</v>
      </c>
      <c r="E116" s="18">
        <v>60000</v>
      </c>
      <c r="F116" s="18">
        <v>0</v>
      </c>
      <c r="G116" s="4">
        <f t="shared" si="4"/>
        <v>60000</v>
      </c>
      <c r="H116" s="13">
        <f t="shared" si="5"/>
        <v>0</v>
      </c>
      <c r="I116" s="5"/>
      <c r="J116" s="13">
        <f t="shared" si="7"/>
        <v>0</v>
      </c>
      <c r="K116" s="7"/>
      <c r="L116" s="7"/>
      <c r="M116" s="4"/>
      <c r="N116" s="13"/>
    </row>
    <row r="117" spans="1:14" x14ac:dyDescent="0.2">
      <c r="A117" s="21" t="s">
        <v>100</v>
      </c>
      <c r="B117" s="9"/>
      <c r="C117" s="9"/>
      <c r="D117" s="9"/>
      <c r="E117" s="19">
        <v>60000</v>
      </c>
      <c r="F117" s="19">
        <v>0</v>
      </c>
      <c r="G117" s="17">
        <f t="shared" si="4"/>
        <v>60000</v>
      </c>
      <c r="H117" s="13">
        <f t="shared" si="5"/>
        <v>0</v>
      </c>
      <c r="I117" s="8"/>
      <c r="J117" s="13">
        <f t="shared" si="7"/>
        <v>0</v>
      </c>
      <c r="K117" s="10"/>
      <c r="L117" s="10"/>
      <c r="M117" s="4"/>
      <c r="N117" s="13"/>
    </row>
    <row r="118" spans="1:14" ht="12.75" customHeight="1" x14ac:dyDescent="0.2">
      <c r="A118" s="8" t="s">
        <v>140</v>
      </c>
      <c r="B118" s="8"/>
      <c r="C118" s="9"/>
      <c r="D118" s="9"/>
      <c r="E118" s="10">
        <f>E13</f>
        <v>12082134.460000001</v>
      </c>
      <c r="F118" s="10">
        <f>F13</f>
        <v>5610542.0699999994</v>
      </c>
      <c r="G118" s="4">
        <f t="shared" si="4"/>
        <v>6471592.3900000015</v>
      </c>
      <c r="H118" s="13">
        <f t="shared" si="5"/>
        <v>0.46436679616293552</v>
      </c>
      <c r="I118" s="9"/>
      <c r="J118" s="13">
        <f t="shared" si="7"/>
        <v>0.46436679616293552</v>
      </c>
    </row>
  </sheetData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Пользователь</cp:lastModifiedBy>
  <dcterms:created xsi:type="dcterms:W3CDTF">2023-04-10T06:34:14Z</dcterms:created>
  <dcterms:modified xsi:type="dcterms:W3CDTF">2023-07-14T05:37:26Z</dcterms:modified>
</cp:coreProperties>
</file>